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6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otts, Tyler\2024\Bookkeeping\Financials\"/>
    </mc:Choice>
  </mc:AlternateContent>
  <xr:revisionPtr revIDLastSave="0" documentId="13_ncr:1_{7F00F715-27DB-4416-BB3A-8F34ACCF72F9}" xr6:coauthVersionLast="47" xr6:coauthVersionMax="47" xr10:uidLastSave="{00000000-0000-0000-0000-000000000000}"/>
  <bookViews>
    <workbookView xWindow="3105" yWindow="1680" windowWidth="21600" windowHeight="11385" xr2:uid="{C1E175BE-50DB-46CE-B4C8-63F1D835F508}"/>
  </bookViews>
  <sheets>
    <sheet name="BS Jan" sheetId="6" r:id="rId1"/>
    <sheet name="BS Feb" sheetId="5" r:id="rId2"/>
    <sheet name="BS Mar" sheetId="4" r:id="rId3"/>
    <sheet name="BS Apr" sheetId="3" r:id="rId4"/>
    <sheet name="BS May" sheetId="2" r:id="rId5"/>
    <sheet name="P&amp;L 2024" sheetId="1" r:id="rId6"/>
  </sheets>
  <definedNames>
    <definedName name="_xlnm.Print_Titles" localSheetId="3">'BS Apr'!$A:$E,'BS Apr'!$4:$4</definedName>
    <definedName name="_xlnm.Print_Titles" localSheetId="1">'BS Feb'!$A:$E,'BS Feb'!$4:$4</definedName>
    <definedName name="_xlnm.Print_Titles" localSheetId="0">'BS Jan'!$A:$E,'BS Jan'!$4:$4</definedName>
    <definedName name="_xlnm.Print_Titles" localSheetId="2">'BS Mar'!$A:$E,'BS Mar'!$4:$4</definedName>
    <definedName name="_xlnm.Print_Titles" localSheetId="4">'BS May'!$A:$D,'BS May'!$4:$4</definedName>
    <definedName name="_xlnm.Print_Titles" localSheetId="5">'P&amp;L 2024'!$A:$E,'P&amp;L 2024'!$4:$4</definedName>
    <definedName name="QB_BASIS_4" localSheetId="3" hidden="1">'BS Apr'!$F$3</definedName>
    <definedName name="QB_BASIS_4" localSheetId="1" hidden="1">'BS Feb'!$F$3</definedName>
    <definedName name="QB_BASIS_4" localSheetId="0" hidden="1">'BS Jan'!$F$3</definedName>
    <definedName name="QB_BASIS_4" localSheetId="2" hidden="1">'BS Mar'!$F$3</definedName>
    <definedName name="QB_BASIS_4" localSheetId="4" hidden="1">'BS May'!$E$3</definedName>
    <definedName name="QB_COLUMN_29" localSheetId="3" hidden="1">'BS Apr'!$F$4</definedName>
    <definedName name="QB_COLUMN_29" localSheetId="1" hidden="1">'BS Feb'!$F$4</definedName>
    <definedName name="QB_COLUMN_29" localSheetId="0" hidden="1">'BS Jan'!$F$4</definedName>
    <definedName name="QB_COLUMN_29" localSheetId="2" hidden="1">'BS Mar'!$F$4</definedName>
    <definedName name="QB_COLUMN_29" localSheetId="4" hidden="1">'BS May'!$E$4</definedName>
    <definedName name="QB_COLUMN_2921" localSheetId="5" hidden="1">'P&amp;L 2024'!$F$4</definedName>
    <definedName name="QB_COLUMN_2922" localSheetId="5" hidden="1">'P&amp;L 2024'!$H$4</definedName>
    <definedName name="QB_COLUMN_2923" localSheetId="5" hidden="1">'P&amp;L 2024'!$J$4</definedName>
    <definedName name="QB_COLUMN_2924" localSheetId="5" hidden="1">'P&amp;L 2024'!$L$4</definedName>
    <definedName name="QB_COLUMN_2925" localSheetId="5" hidden="1">'P&amp;L 2024'!$N$4</definedName>
    <definedName name="QB_COLUMN_2930" localSheetId="5" hidden="1">'P&amp;L 2024'!$P$4</definedName>
    <definedName name="QB_COMPANY_0" localSheetId="3" hidden="1">'BS Apr'!$A$1</definedName>
    <definedName name="QB_COMPANY_0" localSheetId="1" hidden="1">'BS Feb'!$A$1</definedName>
    <definedName name="QB_COMPANY_0" localSheetId="0" hidden="1">'BS Jan'!$A$1</definedName>
    <definedName name="QB_COMPANY_0" localSheetId="2" hidden="1">'BS Mar'!$A$1</definedName>
    <definedName name="QB_COMPANY_0" localSheetId="4" hidden="1">'BS May'!$A$1</definedName>
    <definedName name="QB_COMPANY_0" localSheetId="5" hidden="1">'P&amp;L 2024'!$A$1</definedName>
    <definedName name="QB_DATA_0" localSheetId="3" hidden="1">'BS Apr'!$8:$8,'BS Apr'!$9:$9,'BS Apr'!$10:$10,'BS Apr'!$11:$11,'BS Apr'!$12:$12,'BS Apr'!$16:$16,'BS Apr'!$19:$19,'BS Apr'!$22:$22,'BS Apr'!$27:$27,'BS Apr'!$28:$28,'BS Apr'!$29:$29,'BS Apr'!$35:$35,'BS Apr'!$38:$38,'BS Apr'!$39:$39,'BS Apr'!$41:$41</definedName>
    <definedName name="QB_DATA_0" localSheetId="1" hidden="1">'BS Feb'!$8:$8,'BS Feb'!$9:$9,'BS Feb'!$10:$10,'BS Feb'!$11:$11,'BS Feb'!$12:$12,'BS Feb'!$16:$16,'BS Feb'!$19:$19,'BS Feb'!$22:$22,'BS Feb'!$27:$27,'BS Feb'!$28:$28,'BS Feb'!$29:$29,'BS Feb'!$35:$35,'BS Feb'!$38:$38,'BS Feb'!$39:$39,'BS Feb'!$41:$41</definedName>
    <definedName name="QB_DATA_0" localSheetId="0" hidden="1">'BS Jan'!$8:$8,'BS Jan'!$9:$9,'BS Jan'!$10:$10,'BS Jan'!$11:$11,'BS Jan'!$12:$12,'BS Jan'!$16:$16,'BS Jan'!$19:$19,'BS Jan'!$24:$24,'BS Jan'!$25:$25,'BS Jan'!$26:$26,'BS Jan'!$32:$32,'BS Jan'!$35:$35,'BS Jan'!$37:$37</definedName>
    <definedName name="QB_DATA_0" localSheetId="2" hidden="1">'BS Mar'!$8:$8,'BS Mar'!$9:$9,'BS Mar'!$10:$10,'BS Mar'!$11:$11,'BS Mar'!$12:$12,'BS Mar'!$16:$16,'BS Mar'!$19:$19,'BS Mar'!$22:$22,'BS Mar'!$27:$27,'BS Mar'!$28:$28,'BS Mar'!$29:$29,'BS Mar'!$35:$35,'BS Mar'!$38:$38,'BS Mar'!$39:$39,'BS Mar'!$41:$41</definedName>
    <definedName name="QB_DATA_0" localSheetId="4" hidden="1">'BS May'!$8:$8,'BS May'!$9:$9,'BS May'!$10:$10,'BS May'!$11:$11,'BS May'!$12:$12,'BS May'!$16:$16,'BS May'!$17:$17,'BS May'!$18:$18,'BS May'!$24:$24,'BS May'!$27:$27,'BS May'!$28:$28,'BS May'!$30:$30</definedName>
    <definedName name="QB_DATA_0" localSheetId="5" hidden="1">'P&amp;L 2024'!$7:$7,'P&amp;L 2024'!$9:$9,'P&amp;L 2024'!$10:$10,'P&amp;L 2024'!$11:$11,'P&amp;L 2024'!$12:$12,'P&amp;L 2024'!$13:$13,'P&amp;L 2024'!$15:$15,'P&amp;L 2024'!$18:$18,'P&amp;L 2024'!$19:$19,'P&amp;L 2024'!$20:$20,'P&amp;L 2024'!$21:$21,'P&amp;L 2024'!$22:$22,'P&amp;L 2024'!$23:$23,'P&amp;L 2024'!$24:$24,'P&amp;L 2024'!$25:$25</definedName>
    <definedName name="QB_DATE_1" localSheetId="3" hidden="1">'BS Apr'!$F$2</definedName>
    <definedName name="QB_DATE_1" localSheetId="1" hidden="1">'BS Feb'!$F$2</definedName>
    <definedName name="QB_DATE_1" localSheetId="0" hidden="1">'BS Jan'!$F$2</definedName>
    <definedName name="QB_DATE_1" localSheetId="2" hidden="1">'BS Mar'!$F$2</definedName>
    <definedName name="QB_DATE_1" localSheetId="4" hidden="1">'BS May'!$E$2</definedName>
    <definedName name="QB_FORMULA_0" localSheetId="3" hidden="1">'BS Apr'!$F$13,'BS Apr'!$F$17,'BS Apr'!$F$20,'BS Apr'!$F$23,'BS Apr'!$F$24,'BS Apr'!$F$25,'BS Apr'!$F$30,'BS Apr'!$F$31,'BS Apr'!$F$36,'BS Apr'!$F$40,'BS Apr'!$F$42,'BS Apr'!$F$43</definedName>
    <definedName name="QB_FORMULA_0" localSheetId="1" hidden="1">'BS Feb'!$F$13,'BS Feb'!$F$17,'BS Feb'!$F$20,'BS Feb'!$F$23,'BS Feb'!$F$24,'BS Feb'!$F$25,'BS Feb'!$F$30,'BS Feb'!$F$31,'BS Feb'!$F$36,'BS Feb'!$F$40,'BS Feb'!$F$42,'BS Feb'!$F$43</definedName>
    <definedName name="QB_FORMULA_0" localSheetId="0" hidden="1">'BS Jan'!$F$13,'BS Jan'!$F$17,'BS Jan'!$F$20,'BS Jan'!$F$21,'BS Jan'!$F$22,'BS Jan'!$F$27,'BS Jan'!$F$28,'BS Jan'!$F$33,'BS Jan'!$F$36,'BS Jan'!$F$38,'BS Jan'!$F$39</definedName>
    <definedName name="QB_FORMULA_0" localSheetId="2" hidden="1">'BS Mar'!$F$13,'BS Mar'!$F$17,'BS Mar'!$F$20,'BS Mar'!$F$23,'BS Mar'!$F$24,'BS Mar'!$F$25,'BS Mar'!$F$30,'BS Mar'!$F$31,'BS Mar'!$F$36,'BS Mar'!$F$40,'BS Mar'!$F$42,'BS Mar'!$F$43</definedName>
    <definedName name="QB_FORMULA_0" localSheetId="4" hidden="1">'BS May'!$E$13,'BS May'!$E$14,'BS May'!$E$19,'BS May'!$E$20,'BS May'!$E$25,'BS May'!$E$29,'BS May'!$E$31,'BS May'!$E$32</definedName>
    <definedName name="QB_FORMULA_0" localSheetId="5" hidden="1">'P&amp;L 2024'!$P$7,'P&amp;L 2024'!$P$9,'P&amp;L 2024'!$P$10,'P&amp;L 2024'!$P$11,'P&amp;L 2024'!$P$12,'P&amp;L 2024'!$P$13,'P&amp;L 2024'!$F$14,'P&amp;L 2024'!$H$14,'P&amp;L 2024'!$J$14,'P&amp;L 2024'!$L$14,'P&amp;L 2024'!$N$14,'P&amp;L 2024'!$P$14,'P&amp;L 2024'!$P$15,'P&amp;L 2024'!$F$16,'P&amp;L 2024'!$H$16,'P&amp;L 2024'!$J$16</definedName>
    <definedName name="QB_FORMULA_1" localSheetId="5" hidden="1">'P&amp;L 2024'!$L$16,'P&amp;L 2024'!$N$16,'P&amp;L 2024'!$P$16,'P&amp;L 2024'!$P$18,'P&amp;L 2024'!$P$19,'P&amp;L 2024'!$P$20,'P&amp;L 2024'!$P$21,'P&amp;L 2024'!$P$22,'P&amp;L 2024'!$P$23,'P&amp;L 2024'!$P$24,'P&amp;L 2024'!$P$25,'P&amp;L 2024'!$F$26,'P&amp;L 2024'!$H$26,'P&amp;L 2024'!$J$26,'P&amp;L 2024'!$L$26,'P&amp;L 2024'!$N$26</definedName>
    <definedName name="QB_FORMULA_2" localSheetId="5" hidden="1">'P&amp;L 2024'!$P$26,'P&amp;L 2024'!$F$27,'P&amp;L 2024'!$H$27,'P&amp;L 2024'!$J$27,'P&amp;L 2024'!$L$27,'P&amp;L 2024'!$N$27,'P&amp;L 2024'!$P$27,'P&amp;L 2024'!$F$28,'P&amp;L 2024'!$H$28,'P&amp;L 2024'!$J$28,'P&amp;L 2024'!$L$28,'P&amp;L 2024'!$N$28,'P&amp;L 2024'!$P$28</definedName>
    <definedName name="QB_ROW_1" localSheetId="3" hidden="1">'BS Apr'!$A$5</definedName>
    <definedName name="QB_ROW_1" localSheetId="1" hidden="1">'BS Feb'!$A$5</definedName>
    <definedName name="QB_ROW_1" localSheetId="0" hidden="1">'BS Jan'!$A$5</definedName>
    <definedName name="QB_ROW_1" localSheetId="2" hidden="1">'BS Mar'!$A$5</definedName>
    <definedName name="QB_ROW_1" localSheetId="4" hidden="1">'BS May'!$A$5</definedName>
    <definedName name="QB_ROW_1011" localSheetId="3" hidden="1">'BS Apr'!$B$6</definedName>
    <definedName name="QB_ROW_1011" localSheetId="1" hidden="1">'BS Feb'!$B$6</definedName>
    <definedName name="QB_ROW_1011" localSheetId="0" hidden="1">'BS Jan'!$B$6</definedName>
    <definedName name="QB_ROW_1011" localSheetId="2" hidden="1">'BS Mar'!$B$6</definedName>
    <definedName name="QB_ROW_1011" localSheetId="4" hidden="1">'BS May'!$B$6</definedName>
    <definedName name="QB_ROW_10220" localSheetId="3" hidden="1">'BS Apr'!$C$27</definedName>
    <definedName name="QB_ROW_10220" localSheetId="1" hidden="1">'BS Feb'!$C$27</definedName>
    <definedName name="QB_ROW_10220" localSheetId="0" hidden="1">'BS Jan'!$C$24</definedName>
    <definedName name="QB_ROW_10220" localSheetId="2" hidden="1">'BS Mar'!$C$27</definedName>
    <definedName name="QB_ROW_10220" localSheetId="4" hidden="1">'BS May'!$C$16</definedName>
    <definedName name="QB_ROW_105230" localSheetId="5" hidden="1">'P&amp;L 2024'!$D$20</definedName>
    <definedName name="QB_ROW_116230" localSheetId="5" hidden="1">'P&amp;L 2024'!$D$18</definedName>
    <definedName name="QB_ROW_118030" localSheetId="3" hidden="1">'BS Apr'!$D$15</definedName>
    <definedName name="QB_ROW_118030" localSheetId="1" hidden="1">'BS Feb'!$D$15</definedName>
    <definedName name="QB_ROW_118030" localSheetId="2" hidden="1">'BS Mar'!$D$15</definedName>
    <definedName name="QB_ROW_118330" localSheetId="3" hidden="1">'BS Apr'!$D$17</definedName>
    <definedName name="QB_ROW_118330" localSheetId="1" hidden="1">'BS Feb'!$D$17</definedName>
    <definedName name="QB_ROW_118330" localSheetId="2" hidden="1">'BS Mar'!$D$17</definedName>
    <definedName name="QB_ROW_12220" localSheetId="3" hidden="1">'BS Apr'!$C$28</definedName>
    <definedName name="QB_ROW_12220" localSheetId="1" hidden="1">'BS Feb'!$C$28</definedName>
    <definedName name="QB_ROW_12220" localSheetId="0" hidden="1">'BS Jan'!$C$25</definedName>
    <definedName name="QB_ROW_12220" localSheetId="2" hidden="1">'BS Mar'!$C$28</definedName>
    <definedName name="QB_ROW_12220" localSheetId="4" hidden="1">'BS May'!$C$17</definedName>
    <definedName name="QB_ROW_1311" localSheetId="3" hidden="1">'BS Apr'!$B$25</definedName>
    <definedName name="QB_ROW_1311" localSheetId="1" hidden="1">'BS Feb'!$B$25</definedName>
    <definedName name="QB_ROW_1311" localSheetId="0" hidden="1">'BS Jan'!$B$22</definedName>
    <definedName name="QB_ROW_1311" localSheetId="2" hidden="1">'BS Mar'!$B$25</definedName>
    <definedName name="QB_ROW_1311" localSheetId="4" hidden="1">'BS May'!$B$14</definedName>
    <definedName name="QB_ROW_134230" localSheetId="3" hidden="1">'BS Apr'!$D$39</definedName>
    <definedName name="QB_ROW_134230" localSheetId="1" hidden="1">'BS Feb'!$D$39</definedName>
    <definedName name="QB_ROW_134230" localSheetId="2" hidden="1">'BS Mar'!$D$39</definedName>
    <definedName name="QB_ROW_134230" localSheetId="4" hidden="1">'BS May'!$D$28</definedName>
    <definedName name="QB_ROW_14011" localSheetId="3" hidden="1">'BS Apr'!$B$33</definedName>
    <definedName name="QB_ROW_14011" localSheetId="1" hidden="1">'BS Feb'!$B$33</definedName>
    <definedName name="QB_ROW_14011" localSheetId="0" hidden="1">'BS Jan'!$B$30</definedName>
    <definedName name="QB_ROW_14011" localSheetId="2" hidden="1">'BS Mar'!$B$33</definedName>
    <definedName name="QB_ROW_14011" localSheetId="4" hidden="1">'BS May'!$B$22</definedName>
    <definedName name="QB_ROW_14311" localSheetId="3" hidden="1">'BS Apr'!$B$42</definedName>
    <definedName name="QB_ROW_14311" localSheetId="1" hidden="1">'BS Feb'!$B$42</definedName>
    <definedName name="QB_ROW_14311" localSheetId="0" hidden="1">'BS Jan'!$B$38</definedName>
    <definedName name="QB_ROW_14311" localSheetId="2" hidden="1">'BS Mar'!$B$42</definedName>
    <definedName name="QB_ROW_14311" localSheetId="4" hidden="1">'BS May'!$B$31</definedName>
    <definedName name="QB_ROW_148240" localSheetId="5" hidden="1">'P&amp;L 2024'!$E$12</definedName>
    <definedName name="QB_ROW_156240" localSheetId="3" hidden="1">'BS Apr'!$E$22</definedName>
    <definedName name="QB_ROW_156240" localSheetId="1" hidden="1">'BS Feb'!$E$22</definedName>
    <definedName name="QB_ROW_156240" localSheetId="0" hidden="1">'BS Jan'!$E$19</definedName>
    <definedName name="QB_ROW_156240" localSheetId="2" hidden="1">'BS Mar'!$E$22</definedName>
    <definedName name="QB_ROW_158230" localSheetId="3" hidden="1">'BS Apr'!$D$12</definedName>
    <definedName name="QB_ROW_158230" localSheetId="1" hidden="1">'BS Feb'!$D$12</definedName>
    <definedName name="QB_ROW_158230" localSheetId="0" hidden="1">'BS Jan'!$D$12</definedName>
    <definedName name="QB_ROW_158230" localSheetId="2" hidden="1">'BS Mar'!$D$12</definedName>
    <definedName name="QB_ROW_158230" localSheetId="4" hidden="1">'BS May'!$D$12</definedName>
    <definedName name="QB_ROW_159230" localSheetId="3" hidden="1">'BS Apr'!$D$10</definedName>
    <definedName name="QB_ROW_159230" localSheetId="1" hidden="1">'BS Feb'!$D$10</definedName>
    <definedName name="QB_ROW_159230" localSheetId="0" hidden="1">'BS Jan'!$D$10</definedName>
    <definedName name="QB_ROW_159230" localSheetId="2" hidden="1">'BS Mar'!$D$10</definedName>
    <definedName name="QB_ROW_159230" localSheetId="4" hidden="1">'BS May'!$D$10</definedName>
    <definedName name="QB_ROW_160230" localSheetId="3" hidden="1">'BS Apr'!$D$11</definedName>
    <definedName name="QB_ROW_160230" localSheetId="1" hidden="1">'BS Feb'!$D$11</definedName>
    <definedName name="QB_ROW_160230" localSheetId="0" hidden="1">'BS Jan'!$D$11</definedName>
    <definedName name="QB_ROW_160230" localSheetId="2" hidden="1">'BS Mar'!$D$11</definedName>
    <definedName name="QB_ROW_160230" localSheetId="4" hidden="1">'BS May'!$D$11</definedName>
    <definedName name="QB_ROW_161240" localSheetId="5" hidden="1">'P&amp;L 2024'!$E$10</definedName>
    <definedName name="QB_ROW_162230" localSheetId="3" hidden="1">'BS Apr'!$D$9</definedName>
    <definedName name="QB_ROW_162230" localSheetId="1" hidden="1">'BS Feb'!$D$9</definedName>
    <definedName name="QB_ROW_162230" localSheetId="0" hidden="1">'BS Jan'!$D$9</definedName>
    <definedName name="QB_ROW_162230" localSheetId="2" hidden="1">'BS Mar'!$D$9</definedName>
    <definedName name="QB_ROW_162230" localSheetId="4" hidden="1">'BS May'!$D$9</definedName>
    <definedName name="QB_ROW_165230" localSheetId="3" hidden="1">'BS Apr'!$D$8</definedName>
    <definedName name="QB_ROW_165230" localSheetId="1" hidden="1">'BS Feb'!$D$8</definedName>
    <definedName name="QB_ROW_165230" localSheetId="0" hidden="1">'BS Jan'!$D$8</definedName>
    <definedName name="QB_ROW_165230" localSheetId="2" hidden="1">'BS Mar'!$D$8</definedName>
    <definedName name="QB_ROW_165230" localSheetId="4" hidden="1">'BS May'!$D$8</definedName>
    <definedName name="QB_ROW_166240" localSheetId="5" hidden="1">'P&amp;L 2024'!$E$9</definedName>
    <definedName name="QB_ROW_167240" localSheetId="3" hidden="1">'BS Apr'!$E$16</definedName>
    <definedName name="QB_ROW_167240" localSheetId="1" hidden="1">'BS Feb'!$E$16</definedName>
    <definedName name="QB_ROW_167240" localSheetId="2" hidden="1">'BS Mar'!$E$16</definedName>
    <definedName name="QB_ROW_168230" localSheetId="5" hidden="1">'P&amp;L 2024'!$D$23</definedName>
    <definedName name="QB_ROW_170230" localSheetId="5" hidden="1">'P&amp;L 2024'!$D$7</definedName>
    <definedName name="QB_ROW_17221" localSheetId="3" hidden="1">'BS Apr'!$C$41</definedName>
    <definedName name="QB_ROW_17221" localSheetId="1" hidden="1">'BS Feb'!$C$41</definedName>
    <definedName name="QB_ROW_17221" localSheetId="0" hidden="1">'BS Jan'!$C$37</definedName>
    <definedName name="QB_ROW_17221" localSheetId="2" hidden="1">'BS Mar'!$C$41</definedName>
    <definedName name="QB_ROW_17221" localSheetId="4" hidden="1">'BS May'!$C$30</definedName>
    <definedName name="QB_ROW_18301" localSheetId="5" hidden="1">'P&amp;L 2024'!$A$28</definedName>
    <definedName name="QB_ROW_19011" localSheetId="5" hidden="1">'P&amp;L 2024'!$B$5</definedName>
    <definedName name="QB_ROW_19311" localSheetId="5" hidden="1">'P&amp;L 2024'!$B$27</definedName>
    <definedName name="QB_ROW_20021" localSheetId="5" hidden="1">'P&amp;L 2024'!$C$6</definedName>
    <definedName name="QB_ROW_2021" localSheetId="3" hidden="1">'BS Apr'!$C$7</definedName>
    <definedName name="QB_ROW_2021" localSheetId="1" hidden="1">'BS Feb'!$C$7</definedName>
    <definedName name="QB_ROW_2021" localSheetId="0" hidden="1">'BS Jan'!$C$7</definedName>
    <definedName name="QB_ROW_2021" localSheetId="2" hidden="1">'BS Mar'!$C$7</definedName>
    <definedName name="QB_ROW_2021" localSheetId="4" hidden="1">'BS May'!$C$7</definedName>
    <definedName name="QB_ROW_20321" localSheetId="5" hidden="1">'P&amp;L 2024'!$C$16</definedName>
    <definedName name="QB_ROW_21021" localSheetId="5" hidden="1">'P&amp;L 2024'!$C$17</definedName>
    <definedName name="QB_ROW_21321" localSheetId="5" hidden="1">'P&amp;L 2024'!$C$26</definedName>
    <definedName name="QB_ROW_2321" localSheetId="3" hidden="1">'BS Apr'!$C$13</definedName>
    <definedName name="QB_ROW_2321" localSheetId="1" hidden="1">'BS Feb'!$C$13</definedName>
    <definedName name="QB_ROW_2321" localSheetId="0" hidden="1">'BS Jan'!$C$13</definedName>
    <definedName name="QB_ROW_2321" localSheetId="2" hidden="1">'BS Mar'!$C$13</definedName>
    <definedName name="QB_ROW_2321" localSheetId="4" hidden="1">'BS May'!$C$13</definedName>
    <definedName name="QB_ROW_24230" localSheetId="5" hidden="1">'P&amp;L 2024'!$D$15</definedName>
    <definedName name="QB_ROW_26030" localSheetId="5" hidden="1">'P&amp;L 2024'!$D$8</definedName>
    <definedName name="QB_ROW_26240" localSheetId="5" hidden="1">'P&amp;L 2024'!$E$13</definedName>
    <definedName name="QB_ROW_26330" localSheetId="5" hidden="1">'P&amp;L 2024'!$D$14</definedName>
    <definedName name="QB_ROW_301" localSheetId="3" hidden="1">'BS Apr'!$A$31</definedName>
    <definedName name="QB_ROW_301" localSheetId="1" hidden="1">'BS Feb'!$A$31</definedName>
    <definedName name="QB_ROW_301" localSheetId="0" hidden="1">'BS Jan'!$A$28</definedName>
    <definedName name="QB_ROW_301" localSheetId="2" hidden="1">'BS Mar'!$A$31</definedName>
    <definedName name="QB_ROW_301" localSheetId="4" hidden="1">'BS May'!$A$20</definedName>
    <definedName name="QB_ROW_32230" localSheetId="5" hidden="1">'P&amp;L 2024'!$D$19</definedName>
    <definedName name="QB_ROW_34230" localSheetId="5" hidden="1">'P&amp;L 2024'!$D$24</definedName>
    <definedName name="QB_ROW_37230" localSheetId="5" hidden="1">'P&amp;L 2024'!$D$21</definedName>
    <definedName name="QB_ROW_38230" localSheetId="5" hidden="1">'P&amp;L 2024'!$D$22</definedName>
    <definedName name="QB_ROW_4021" localSheetId="3" hidden="1">'BS Apr'!$C$14</definedName>
    <definedName name="QB_ROW_4021" localSheetId="1" hidden="1">'BS Feb'!$C$14</definedName>
    <definedName name="QB_ROW_4021" localSheetId="0" hidden="1">'BS Jan'!$C$14</definedName>
    <definedName name="QB_ROW_4021" localSheetId="2" hidden="1">'BS Mar'!$C$14</definedName>
    <definedName name="QB_ROW_4321" localSheetId="3" hidden="1">'BS Apr'!$C$24</definedName>
    <definedName name="QB_ROW_4321" localSheetId="1" hidden="1">'BS Feb'!$C$24</definedName>
    <definedName name="QB_ROW_4321" localSheetId="0" hidden="1">'BS Jan'!$C$21</definedName>
    <definedName name="QB_ROW_4321" localSheetId="2" hidden="1">'BS Mar'!$C$24</definedName>
    <definedName name="QB_ROW_44230" localSheetId="5" hidden="1">'P&amp;L 2024'!$D$25</definedName>
    <definedName name="QB_ROW_54020" localSheetId="3" hidden="1">'BS Apr'!$C$34</definedName>
    <definedName name="QB_ROW_54020" localSheetId="1" hidden="1">'BS Feb'!$C$34</definedName>
    <definedName name="QB_ROW_54020" localSheetId="0" hidden="1">'BS Jan'!$C$31</definedName>
    <definedName name="QB_ROW_54020" localSheetId="2" hidden="1">'BS Mar'!$C$34</definedName>
    <definedName name="QB_ROW_54020" localSheetId="4" hidden="1">'BS May'!$C$23</definedName>
    <definedName name="QB_ROW_54320" localSheetId="3" hidden="1">'BS Apr'!$C$36</definedName>
    <definedName name="QB_ROW_54320" localSheetId="1" hidden="1">'BS Feb'!$C$36</definedName>
    <definedName name="QB_ROW_54320" localSheetId="0" hidden="1">'BS Jan'!$C$33</definedName>
    <definedName name="QB_ROW_54320" localSheetId="2" hidden="1">'BS Mar'!$C$36</definedName>
    <definedName name="QB_ROW_54320" localSheetId="4" hidden="1">'BS May'!$C$25</definedName>
    <definedName name="QB_ROW_55020" localSheetId="3" hidden="1">'BS Apr'!$C$37</definedName>
    <definedName name="QB_ROW_55020" localSheetId="1" hidden="1">'BS Feb'!$C$37</definedName>
    <definedName name="QB_ROW_55020" localSheetId="0" hidden="1">'BS Jan'!$C$34</definedName>
    <definedName name="QB_ROW_55020" localSheetId="2" hidden="1">'BS Mar'!$C$37</definedName>
    <definedName name="QB_ROW_55020" localSheetId="4" hidden="1">'BS May'!$C$26</definedName>
    <definedName name="QB_ROW_55320" localSheetId="3" hidden="1">'BS Apr'!$C$40</definedName>
    <definedName name="QB_ROW_55320" localSheetId="1" hidden="1">'BS Feb'!$C$40</definedName>
    <definedName name="QB_ROW_55320" localSheetId="0" hidden="1">'BS Jan'!$C$36</definedName>
    <definedName name="QB_ROW_55320" localSheetId="2" hidden="1">'BS Mar'!$C$40</definedName>
    <definedName name="QB_ROW_55320" localSheetId="4" hidden="1">'BS May'!$C$29</definedName>
    <definedName name="QB_ROW_6011" localSheetId="3" hidden="1">'BS Apr'!$B$26</definedName>
    <definedName name="QB_ROW_6011" localSheetId="1" hidden="1">'BS Feb'!$B$26</definedName>
    <definedName name="QB_ROW_6011" localSheetId="0" hidden="1">'BS Jan'!$B$23</definedName>
    <definedName name="QB_ROW_6011" localSheetId="2" hidden="1">'BS Mar'!$B$26</definedName>
    <definedName name="QB_ROW_6011" localSheetId="4" hidden="1">'BS May'!$B$15</definedName>
    <definedName name="QB_ROW_6311" localSheetId="3" hidden="1">'BS Apr'!$B$30</definedName>
    <definedName name="QB_ROW_6311" localSheetId="1" hidden="1">'BS Feb'!$B$30</definedName>
    <definedName name="QB_ROW_6311" localSheetId="0" hidden="1">'BS Jan'!$B$27</definedName>
    <definedName name="QB_ROW_6311" localSheetId="2" hidden="1">'BS Mar'!$B$30</definedName>
    <definedName name="QB_ROW_6311" localSheetId="4" hidden="1">'BS May'!$B$19</definedName>
    <definedName name="QB_ROW_7001" localSheetId="3" hidden="1">'BS Apr'!$A$32</definedName>
    <definedName name="QB_ROW_7001" localSheetId="1" hidden="1">'BS Feb'!$A$32</definedName>
    <definedName name="QB_ROW_7001" localSheetId="0" hidden="1">'BS Jan'!$A$29</definedName>
    <definedName name="QB_ROW_7001" localSheetId="2" hidden="1">'BS Mar'!$A$32</definedName>
    <definedName name="QB_ROW_7001" localSheetId="4" hidden="1">'BS May'!$A$21</definedName>
    <definedName name="QB_ROW_7301" localSheetId="3" hidden="1">'BS Apr'!$A$43</definedName>
    <definedName name="QB_ROW_7301" localSheetId="1" hidden="1">'BS Feb'!$A$43</definedName>
    <definedName name="QB_ROW_7301" localSheetId="0" hidden="1">'BS Jan'!$A$39</definedName>
    <definedName name="QB_ROW_7301" localSheetId="2" hidden="1">'BS Mar'!$A$43</definedName>
    <definedName name="QB_ROW_7301" localSheetId="4" hidden="1">'BS May'!$A$32</definedName>
    <definedName name="QB_ROW_73230" localSheetId="3" hidden="1">'BS Apr'!$D$35</definedName>
    <definedName name="QB_ROW_73230" localSheetId="1" hidden="1">'BS Feb'!$D$35</definedName>
    <definedName name="QB_ROW_73230" localSheetId="0" hidden="1">'BS Jan'!$D$32</definedName>
    <definedName name="QB_ROW_73230" localSheetId="2" hidden="1">'BS Mar'!$D$35</definedName>
    <definedName name="QB_ROW_73230" localSheetId="4" hidden="1">'BS May'!$D$24</definedName>
    <definedName name="QB_ROW_74230" localSheetId="3" hidden="1">'BS Apr'!$D$38</definedName>
    <definedName name="QB_ROW_74230" localSheetId="1" hidden="1">'BS Feb'!$D$38</definedName>
    <definedName name="QB_ROW_74230" localSheetId="0" hidden="1">'BS Jan'!$D$35</definedName>
    <definedName name="QB_ROW_74230" localSheetId="2" hidden="1">'BS Mar'!$D$38</definedName>
    <definedName name="QB_ROW_74230" localSheetId="4" hidden="1">'BS May'!$D$27</definedName>
    <definedName name="QB_ROW_8220" localSheetId="3" hidden="1">'BS Apr'!$C$29</definedName>
    <definedName name="QB_ROW_8220" localSheetId="1" hidden="1">'BS Feb'!$C$29</definedName>
    <definedName name="QB_ROW_8220" localSheetId="0" hidden="1">'BS Jan'!$C$26</definedName>
    <definedName name="QB_ROW_8220" localSheetId="2" hidden="1">'BS Mar'!$C$29</definedName>
    <definedName name="QB_ROW_8220" localSheetId="4" hidden="1">'BS May'!$C$18</definedName>
    <definedName name="QB_ROW_84030" localSheetId="3" hidden="1">'BS Apr'!$D$21</definedName>
    <definedName name="QB_ROW_84030" localSheetId="1" hidden="1">'BS Feb'!$D$21</definedName>
    <definedName name="QB_ROW_84030" localSheetId="0" hidden="1">'BS Jan'!$D$18</definedName>
    <definedName name="QB_ROW_84030" localSheetId="2" hidden="1">'BS Mar'!$D$21</definedName>
    <definedName name="QB_ROW_84330" localSheetId="3" hidden="1">'BS Apr'!$D$23</definedName>
    <definedName name="QB_ROW_84330" localSheetId="1" hidden="1">'BS Feb'!$D$23</definedName>
    <definedName name="QB_ROW_84330" localSheetId="0" hidden="1">'BS Jan'!$D$20</definedName>
    <definedName name="QB_ROW_84330" localSheetId="2" hidden="1">'BS Mar'!$D$23</definedName>
    <definedName name="QB_ROW_92030" localSheetId="3" hidden="1">'BS Apr'!$D$18</definedName>
    <definedName name="QB_ROW_92030" localSheetId="1" hidden="1">'BS Feb'!$D$18</definedName>
    <definedName name="QB_ROW_92030" localSheetId="0" hidden="1">'BS Jan'!$D$15</definedName>
    <definedName name="QB_ROW_92030" localSheetId="2" hidden="1">'BS Mar'!$D$18</definedName>
    <definedName name="QB_ROW_92330" localSheetId="3" hidden="1">'BS Apr'!$D$20</definedName>
    <definedName name="QB_ROW_92330" localSheetId="1" hidden="1">'BS Feb'!$D$20</definedName>
    <definedName name="QB_ROW_92330" localSheetId="0" hidden="1">'BS Jan'!$D$17</definedName>
    <definedName name="QB_ROW_92330" localSheetId="2" hidden="1">'BS Mar'!$D$20</definedName>
    <definedName name="QB_ROW_93240" localSheetId="3" hidden="1">'BS Apr'!$E$19</definedName>
    <definedName name="QB_ROW_93240" localSheetId="1" hidden="1">'BS Feb'!$E$19</definedName>
    <definedName name="QB_ROW_93240" localSheetId="0" hidden="1">'BS Jan'!$E$16</definedName>
    <definedName name="QB_ROW_93240" localSheetId="2" hidden="1">'BS Mar'!$E$19</definedName>
    <definedName name="QB_ROW_98240" localSheetId="5" hidden="1">'P&amp;L 2024'!$E$11</definedName>
    <definedName name="QB_SUBTITLE_3" localSheetId="3" hidden="1">'BS Apr'!$A$3</definedName>
    <definedName name="QB_SUBTITLE_3" localSheetId="1" hidden="1">'BS Feb'!$A$3</definedName>
    <definedName name="QB_SUBTITLE_3" localSheetId="0" hidden="1">'BS Jan'!$A$3</definedName>
    <definedName name="QB_SUBTITLE_3" localSheetId="2" hidden="1">'BS Mar'!$A$3</definedName>
    <definedName name="QB_SUBTITLE_3" localSheetId="4" hidden="1">'BS May'!$A$3</definedName>
    <definedName name="QB_SUBTITLE_3" localSheetId="5" hidden="1">'P&amp;L 2024'!$A$3</definedName>
    <definedName name="QB_TIME_5" localSheetId="3" hidden="1">'BS Apr'!$F$1</definedName>
    <definedName name="QB_TIME_5" localSheetId="1" hidden="1">'BS Feb'!$F$1</definedName>
    <definedName name="QB_TIME_5" localSheetId="0" hidden="1">'BS Jan'!$F$1</definedName>
    <definedName name="QB_TIME_5" localSheetId="2" hidden="1">'BS Mar'!$F$1</definedName>
    <definedName name="QB_TIME_5" localSheetId="4" hidden="1">'BS May'!$E$1</definedName>
    <definedName name="QB_TITLE_2" localSheetId="3" hidden="1">'BS Apr'!$A$2</definedName>
    <definedName name="QB_TITLE_2" localSheetId="1" hidden="1">'BS Feb'!$A$2</definedName>
    <definedName name="QB_TITLE_2" localSheetId="0" hidden="1">'BS Jan'!$A$2</definedName>
    <definedName name="QB_TITLE_2" localSheetId="2" hidden="1">'BS Mar'!$A$2</definedName>
    <definedName name="QB_TITLE_2" localSheetId="4" hidden="1">'BS May'!$A$2</definedName>
    <definedName name="QB_TITLE_2" localSheetId="5" hidden="1">'P&amp;L 2024'!$A$2</definedName>
    <definedName name="QBCANSUPPORTUPDATE" localSheetId="3">TRUE</definedName>
    <definedName name="QBCANSUPPORTUPDATE" localSheetId="1">TRUE</definedName>
    <definedName name="QBCANSUPPORTUPDATE" localSheetId="0">TRUE</definedName>
    <definedName name="QBCANSUPPORTUPDATE" localSheetId="2">TRUE</definedName>
    <definedName name="QBCANSUPPORTUPDATE" localSheetId="4">TRUE</definedName>
    <definedName name="QBCANSUPPORTUPDATE" localSheetId="5">TRUE</definedName>
    <definedName name="QBCOMPANYFILENAME" localSheetId="3">"M:\Potts, Tyler\Permanent Client Info\QB\TNT Trading Partners.QBW"</definedName>
    <definedName name="QBCOMPANYFILENAME" localSheetId="1">"M:\Potts, Tyler\Permanent Client Info\QB\TNT Trading Partners.QBW"</definedName>
    <definedName name="QBCOMPANYFILENAME" localSheetId="0">"M:\Potts, Tyler\Permanent Client Info\QB\TNT Trading Partners.QBW"</definedName>
    <definedName name="QBCOMPANYFILENAME" localSheetId="2">"M:\Potts, Tyler\Permanent Client Info\QB\TNT Trading Partners.QBW"</definedName>
    <definedName name="QBCOMPANYFILENAME" localSheetId="4">"M:\Potts, Tyler\Permanent Client Info\QB\TNT Trading Partners.QBW"</definedName>
    <definedName name="QBCOMPANYFILENAME" localSheetId="5">"M:\Potts, Tyler\Permanent Client Info\QB\TNT Trading Partners.QBW"</definedName>
    <definedName name="QBENDDATE" localSheetId="3">20240430</definedName>
    <definedName name="QBENDDATE" localSheetId="1">20240229</definedName>
    <definedName name="QBENDDATE" localSheetId="0">20240131</definedName>
    <definedName name="QBENDDATE" localSheetId="2">20240331</definedName>
    <definedName name="QBENDDATE" localSheetId="4">20240531</definedName>
    <definedName name="QBENDDATE" localSheetId="5">20240531</definedName>
    <definedName name="QBHEADERSONSCREEN" localSheetId="3">TRUE</definedName>
    <definedName name="QBHEADERSONSCREEN" localSheetId="1">TRUE</definedName>
    <definedName name="QBHEADERSONSCREEN" localSheetId="0">TRUE</definedName>
    <definedName name="QBHEADERSONSCREEN" localSheetId="2">TRUE</definedName>
    <definedName name="QBHEADERSONSCREEN" localSheetId="4">TRUE</definedName>
    <definedName name="QBHEADERSONSCREEN" localSheetId="5">TRUE</definedName>
    <definedName name="QBMETADATASIZE" localSheetId="3">5892</definedName>
    <definedName name="QBMETADATASIZE" localSheetId="1">5892</definedName>
    <definedName name="QBMETADATASIZE" localSheetId="0">5892</definedName>
    <definedName name="QBMETADATASIZE" localSheetId="2">5892</definedName>
    <definedName name="QBMETADATASIZE" localSheetId="4">5892</definedName>
    <definedName name="QBMETADATASIZE" localSheetId="5">5892</definedName>
    <definedName name="QBPRESERVECOLOR" localSheetId="3">TRUE</definedName>
    <definedName name="QBPRESERVECOLOR" localSheetId="1">TRUE</definedName>
    <definedName name="QBPRESERVECOLOR" localSheetId="0">TRUE</definedName>
    <definedName name="QBPRESERVECOLOR" localSheetId="2">TRUE</definedName>
    <definedName name="QBPRESERVECOLOR" localSheetId="4">TRUE</definedName>
    <definedName name="QBPRESERVECOLOR" localSheetId="5">TRUE</definedName>
    <definedName name="QBPRESERVEFONT" localSheetId="3">TRUE</definedName>
    <definedName name="QBPRESERVEFONT" localSheetId="1">TRUE</definedName>
    <definedName name="QBPRESERVEFONT" localSheetId="0">TRUE</definedName>
    <definedName name="QBPRESERVEFONT" localSheetId="2">TRUE</definedName>
    <definedName name="QBPRESERVEFONT" localSheetId="4">TRUE</definedName>
    <definedName name="QBPRESERVEFONT" localSheetId="5">TRUE</definedName>
    <definedName name="QBPRESERVEROWHEIGHT" localSheetId="3">TRUE</definedName>
    <definedName name="QBPRESERVEROWHEIGHT" localSheetId="1">TRUE</definedName>
    <definedName name="QBPRESERVEROWHEIGHT" localSheetId="0">TRUE</definedName>
    <definedName name="QBPRESERVEROWHEIGHT" localSheetId="2">TRUE</definedName>
    <definedName name="QBPRESERVEROWHEIGHT" localSheetId="4">TRUE</definedName>
    <definedName name="QBPRESERVEROWHEIGHT" localSheetId="5">TRUE</definedName>
    <definedName name="QBPRESERVESPACE" localSheetId="3">TRUE</definedName>
    <definedName name="QBPRESERVESPACE" localSheetId="1">TRUE</definedName>
    <definedName name="QBPRESERVESPACE" localSheetId="0">TRUE</definedName>
    <definedName name="QBPRESERVESPACE" localSheetId="2">TRUE</definedName>
    <definedName name="QBPRESERVESPACE" localSheetId="4">TRUE</definedName>
    <definedName name="QBPRESERVESPACE" localSheetId="5">TRUE</definedName>
    <definedName name="QBREPORTCOLAXIS" localSheetId="3">0</definedName>
    <definedName name="QBREPORTCOLAXIS" localSheetId="1">0</definedName>
    <definedName name="QBREPORTCOLAXIS" localSheetId="0">0</definedName>
    <definedName name="QBREPORTCOLAXIS" localSheetId="2">0</definedName>
    <definedName name="QBREPORTCOLAXIS" localSheetId="4">0</definedName>
    <definedName name="QBREPORTCOLAXIS" localSheetId="5">6</definedName>
    <definedName name="QBREPORTCOMPANYID" localSheetId="3">"378ada45ec1147f48c9b5ea3ab52714a"</definedName>
    <definedName name="QBREPORTCOMPANYID" localSheetId="1">"378ada45ec1147f48c9b5ea3ab52714a"</definedName>
    <definedName name="QBREPORTCOMPANYID" localSheetId="0">"378ada45ec1147f48c9b5ea3ab52714a"</definedName>
    <definedName name="QBREPORTCOMPANYID" localSheetId="2">"378ada45ec1147f48c9b5ea3ab52714a"</definedName>
    <definedName name="QBREPORTCOMPANYID" localSheetId="4">"378ada45ec1147f48c9b5ea3ab52714a"</definedName>
    <definedName name="QBREPORTCOMPANYID" localSheetId="5">"378ada45ec1147f48c9b5ea3ab52714a"</definedName>
    <definedName name="QBREPORTCOMPARECOL_ANNUALBUDGET" localSheetId="3">FALSE</definedName>
    <definedName name="QBREPORTCOMPARECOL_ANNUALBUDGET" localSheetId="1">FALSE</definedName>
    <definedName name="QBREPORTCOMPARECOL_ANNUALBUDGET" localSheetId="0">FALSE</definedName>
    <definedName name="QBREPORTCOMPARECOL_ANNUALBUDGET" localSheetId="2">FALSE</definedName>
    <definedName name="QBREPORTCOMPARECOL_ANNUALBUDGET" localSheetId="4">FALSE</definedName>
    <definedName name="QBREPORTCOMPARECOL_ANNUALBUDGET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4">FALSE</definedName>
    <definedName name="QBREPORTCOMPARECOL_AVGCOGS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4">FALSE</definedName>
    <definedName name="QBREPORTCOMPARECOL_AVGPRICE" localSheetId="5">FALSE</definedName>
    <definedName name="QBREPORTCOMPARECOL_BUDDIFF" localSheetId="3">FALSE</definedName>
    <definedName name="QBREPORTCOMPARECOL_BUDDIFF" localSheetId="1">FALSE</definedName>
    <definedName name="QBREPORTCOMPARECOL_BUDDIFF" localSheetId="0">FALSE</definedName>
    <definedName name="QBREPORTCOMPARECOL_BUDDIFF" localSheetId="2">FALSE</definedName>
    <definedName name="QBREPORTCOMPARECOL_BUDDIFF" localSheetId="4">FALSE</definedName>
    <definedName name="QBREPORTCOMPARECOL_BUDDIFF" localSheetId="5">FALSE</definedName>
    <definedName name="QBREPORTCOMPARECOL_BUDGET" localSheetId="3">FALSE</definedName>
    <definedName name="QBREPORTCOMPARECOL_BUDGET" localSheetId="1">FALSE</definedName>
    <definedName name="QBREPORTCOMPARECOL_BUDGET" localSheetId="0">FALSE</definedName>
    <definedName name="QBREPORTCOMPARECOL_BUDGET" localSheetId="2">FALSE</definedName>
    <definedName name="QBREPORTCOMPARECOL_BUDGET" localSheetId="4">FALSE</definedName>
    <definedName name="QBREPORTCOMPARECOL_BUDGET" localSheetId="5">FALSE</definedName>
    <definedName name="QBREPORTCOMPARECOL_BUDPCT" localSheetId="3">FALSE</definedName>
    <definedName name="QBREPORTCOMPARECOL_BUDPCT" localSheetId="1">FALSE</definedName>
    <definedName name="QBREPORTCOMPARECOL_BUDPCT" localSheetId="0">FALSE</definedName>
    <definedName name="QBREPORTCOMPARECOL_BUDPCT" localSheetId="2">FALSE</definedName>
    <definedName name="QBREPORTCOMPARECOL_BUDPCT" localSheetId="4">FALSE</definedName>
    <definedName name="QBREPORTCOMPARECOL_BUDPCT" localSheetId="5">FALSE</definedName>
    <definedName name="QBREPORTCOMPARECOL_COGS" localSheetId="3">FALSE</definedName>
    <definedName name="QBREPORTCOMPARECOL_COGS" localSheetId="1">FALSE</definedName>
    <definedName name="QBREPORTCOMPARECOL_COGS" localSheetId="0">FALSE</definedName>
    <definedName name="QBREPORTCOMPARECOL_COGS" localSheetId="2">FALSE</definedName>
    <definedName name="QBREPORTCOMPARECOL_COGS" localSheetId="4">FALSE</definedName>
    <definedName name="QBREPORTCOMPARECOL_COGS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4">FALSE</definedName>
    <definedName name="QBREPORTCOMPARECOL_EXCLUDEAMOUNT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4">FALSE</definedName>
    <definedName name="QBREPORTCOMPARECOL_EXCLUDECURPERIOD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4">FALSE</definedName>
    <definedName name="QBREPORTCOMPARECOL_FORECAST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4">FALSE</definedName>
    <definedName name="QBREPORTCOMPARECOL_GROSSMARGIN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4">FALSE</definedName>
    <definedName name="QBREPORTCOMPARECOL_GROSSMARGINPCT" localSheetId="5">FALSE</definedName>
    <definedName name="QBREPORTCOMPARECOL_HOURS" localSheetId="3">FALSE</definedName>
    <definedName name="QBREPORTCOMPARECOL_HOURS" localSheetId="1">FALSE</definedName>
    <definedName name="QBREPORTCOMPARECOL_HOURS" localSheetId="0">FALSE</definedName>
    <definedName name="QBREPORTCOMPARECOL_HOURS" localSheetId="2">FALSE</definedName>
    <definedName name="QBREPORTCOMPARECOL_HOURS" localSheetId="4">FALSE</definedName>
    <definedName name="QBREPORTCOMPARECOL_HOURS" localSheetId="5">FALSE</definedName>
    <definedName name="QBREPORTCOMPARECOL_PCTCOL" localSheetId="3">FALSE</definedName>
    <definedName name="QBREPORTCOMPARECOL_PCTCOL" localSheetId="1">FALSE</definedName>
    <definedName name="QBREPORTCOMPARECOL_PCTCOL" localSheetId="0">FALSE</definedName>
    <definedName name="QBREPORTCOMPARECOL_PCTCOL" localSheetId="2">FALSE</definedName>
    <definedName name="QBREPORTCOMPARECOL_PCTCOL" localSheetId="4">FALSE</definedName>
    <definedName name="QBREPORTCOMPARECOL_PCTCOL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4">FALSE</definedName>
    <definedName name="QBREPORTCOMPARECOL_PCTEXPENS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4">FALSE</definedName>
    <definedName name="QBREPORTCOMPARECOL_PCTINCOME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4">FALSE</definedName>
    <definedName name="QBREPORTCOMPARECOL_PCTOFSALES" localSheetId="5">FALSE</definedName>
    <definedName name="QBREPORTCOMPARECOL_PCTROW" localSheetId="3">FALSE</definedName>
    <definedName name="QBREPORTCOMPARECOL_PCTROW" localSheetId="1">FALSE</definedName>
    <definedName name="QBREPORTCOMPARECOL_PCTROW" localSheetId="0">FALSE</definedName>
    <definedName name="QBREPORTCOMPARECOL_PCTROW" localSheetId="2">FALSE</definedName>
    <definedName name="QBREPORTCOMPARECOL_PCTROW" localSheetId="4">FALSE</definedName>
    <definedName name="QBREPORTCOMPARECOL_PCTROW" localSheetId="5">FALSE</definedName>
    <definedName name="QBREPORTCOMPARECOL_PPDIFF" localSheetId="3">FALSE</definedName>
    <definedName name="QBREPORTCOMPARECOL_PPDIFF" localSheetId="1">FALSE</definedName>
    <definedName name="QBREPORTCOMPARECOL_PPDIFF" localSheetId="0">FALSE</definedName>
    <definedName name="QBREPORTCOMPARECOL_PPDIFF" localSheetId="2">FALSE</definedName>
    <definedName name="QBREPORTCOMPARECOL_PPDIFF" localSheetId="4">FALSE</definedName>
    <definedName name="QBREPORTCOMPARECOL_PPDIFF" localSheetId="5">FALSE</definedName>
    <definedName name="QBREPORTCOMPARECOL_PPPCT" localSheetId="3">FALSE</definedName>
    <definedName name="QBREPORTCOMPARECOL_PPPCT" localSheetId="1">FALSE</definedName>
    <definedName name="QBREPORTCOMPARECOL_PPPCT" localSheetId="0">FALSE</definedName>
    <definedName name="QBREPORTCOMPARECOL_PPPCT" localSheetId="2">FALSE</definedName>
    <definedName name="QBREPORTCOMPARECOL_PPPCT" localSheetId="4">FALSE</definedName>
    <definedName name="QBREPORTCOMPARECOL_PPPCT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4">FALSE</definedName>
    <definedName name="QBREPORTCOMPARECOL_PREVPERIOD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4">FALSE</definedName>
    <definedName name="QBREPORTCOMPARECOL_PREVYEAR" localSheetId="5">FALSE</definedName>
    <definedName name="QBREPORTCOMPARECOL_PYDIFF" localSheetId="3">FALSE</definedName>
    <definedName name="QBREPORTCOMPARECOL_PYDIFF" localSheetId="1">FALSE</definedName>
    <definedName name="QBREPORTCOMPARECOL_PYDIFF" localSheetId="0">FALSE</definedName>
    <definedName name="QBREPORTCOMPARECOL_PYDIFF" localSheetId="2">FALSE</definedName>
    <definedName name="QBREPORTCOMPARECOL_PYDIFF" localSheetId="4">FALSE</definedName>
    <definedName name="QBREPORTCOMPARECOL_PYDIFF" localSheetId="5">FALSE</definedName>
    <definedName name="QBREPORTCOMPARECOL_PYPCT" localSheetId="3">FALSE</definedName>
    <definedName name="QBREPORTCOMPARECOL_PYPCT" localSheetId="1">FALSE</definedName>
    <definedName name="QBREPORTCOMPARECOL_PYPCT" localSheetId="0">FALSE</definedName>
    <definedName name="QBREPORTCOMPARECOL_PYPCT" localSheetId="2">FALSE</definedName>
    <definedName name="QBREPORTCOMPARECOL_PYPCT" localSheetId="4">FALSE</definedName>
    <definedName name="QBREPORTCOMPARECOL_PYPCT" localSheetId="5">FALSE</definedName>
    <definedName name="QBREPORTCOMPARECOL_QTY" localSheetId="3">FALSE</definedName>
    <definedName name="QBREPORTCOMPARECOL_QTY" localSheetId="1">FALSE</definedName>
    <definedName name="QBREPORTCOMPARECOL_QTY" localSheetId="0">FALSE</definedName>
    <definedName name="QBREPORTCOMPARECOL_QTY" localSheetId="2">FALSE</definedName>
    <definedName name="QBREPORTCOMPARECOL_QTY" localSheetId="4">FALSE</definedName>
    <definedName name="QBREPORTCOMPARECOL_QTY" localSheetId="5">FALSE</definedName>
    <definedName name="QBREPORTCOMPARECOL_RATE" localSheetId="3">FALSE</definedName>
    <definedName name="QBREPORTCOMPARECOL_RATE" localSheetId="1">FALSE</definedName>
    <definedName name="QBREPORTCOMPARECOL_RATE" localSheetId="0">FALSE</definedName>
    <definedName name="QBREPORTCOMPARECOL_RATE" localSheetId="2">FALSE</definedName>
    <definedName name="QBREPORTCOMPARECOL_RATE" localSheetId="4">FALSE</definedName>
    <definedName name="QBREPORTCOMPARECOL_RATE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4">FALSE</definedName>
    <definedName name="QBREPORTCOMPARECOL_TRIPBILLEDMILES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4">FALSE</definedName>
    <definedName name="QBREPORTCOMPARECOL_TRIPBILLINGAMOUNT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4">FALSE</definedName>
    <definedName name="QBREPORTCOMPARECOL_TRIP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4">FALSE</definedName>
    <definedName name="QBREPORTCOMPARECOL_TRIPNOTBILLABLEMILES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4">FALSE</definedName>
    <definedName name="QBREPORTCOMPARECOL_TRIPTAXDEDUCTIBLEAMOUNT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4">FALSE</definedName>
    <definedName name="QBREPORTCOMPARECOL_TRIPUNBILLEDMILES" localSheetId="5">FALSE</definedName>
    <definedName name="QBREPORTCOMPARECOL_YTD" localSheetId="3">FALSE</definedName>
    <definedName name="QBREPORTCOMPARECOL_YTD" localSheetId="1">FALSE</definedName>
    <definedName name="QBREPORTCOMPARECOL_YTD" localSheetId="0">FALSE</definedName>
    <definedName name="QBREPORTCOMPARECOL_YTD" localSheetId="2">FALSE</definedName>
    <definedName name="QBREPORTCOMPARECOL_YTD" localSheetId="4">FALSE</definedName>
    <definedName name="QBREPORTCOMPARECOL_YTD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4">FALSE</definedName>
    <definedName name="QBREPORTCOMPARECOL_YTDBUDGET" localSheetId="5">FALSE</definedName>
    <definedName name="QBREPORTCOMPARECOL_YTDPCT" localSheetId="3">FALSE</definedName>
    <definedName name="QBREPORTCOMPARECOL_YTDPCT" localSheetId="1">FALSE</definedName>
    <definedName name="QBREPORTCOMPARECOL_YTDPCT" localSheetId="0">FALSE</definedName>
    <definedName name="QBREPORTCOMPARECOL_YTDPCT" localSheetId="2">FALSE</definedName>
    <definedName name="QBREPORTCOMPARECOL_YTDPCT" localSheetId="4">FALSE</definedName>
    <definedName name="QBREPORTCOMPARECOL_YTDPCT" localSheetId="5">FALSE</definedName>
    <definedName name="QBREPORTROWAXIS" localSheetId="3">9</definedName>
    <definedName name="QBREPORTROWAXIS" localSheetId="1">9</definedName>
    <definedName name="QBREPORTROWAXIS" localSheetId="0">9</definedName>
    <definedName name="QBREPORTROWAXIS" localSheetId="2">9</definedName>
    <definedName name="QBREPORTROWAXIS" localSheetId="4">9</definedName>
    <definedName name="QBREPORTROWAXIS" localSheetId="5">11</definedName>
    <definedName name="QBREPORTSUBCOLAXIS" localSheetId="3">0</definedName>
    <definedName name="QBREPORTSUBCOLAXIS" localSheetId="1">0</definedName>
    <definedName name="QBREPORTSUBCOLAXIS" localSheetId="0">0</definedName>
    <definedName name="QBREPORTSUBCOLAXIS" localSheetId="2">0</definedName>
    <definedName name="QBREPORTSUBCOLAXIS" localSheetId="4">0</definedName>
    <definedName name="QBREPORTSUBCOLAXIS" localSheetId="5">0</definedName>
    <definedName name="QBREPORTTYPE" localSheetId="3">5</definedName>
    <definedName name="QBREPORTTYPE" localSheetId="1">5</definedName>
    <definedName name="QBREPORTTYPE" localSheetId="0">5</definedName>
    <definedName name="QBREPORTTYPE" localSheetId="2">5</definedName>
    <definedName name="QBREPORTTYPE" localSheetId="4">5</definedName>
    <definedName name="QBREPORTTYPE" localSheetId="5">0</definedName>
    <definedName name="QBROWHEADERS" localSheetId="3">5</definedName>
    <definedName name="QBROWHEADERS" localSheetId="1">5</definedName>
    <definedName name="QBROWHEADERS" localSheetId="0">5</definedName>
    <definedName name="QBROWHEADERS" localSheetId="2">5</definedName>
    <definedName name="QBROWHEADERS" localSheetId="4">4</definedName>
    <definedName name="QBROWHEADERS" localSheetId="5">5</definedName>
    <definedName name="QBSTARTDATE" localSheetId="3">20240430</definedName>
    <definedName name="QBSTARTDATE" localSheetId="1">20240229</definedName>
    <definedName name="QBSTARTDATE" localSheetId="0">20240131</definedName>
    <definedName name="QBSTARTDATE" localSheetId="2">20240331</definedName>
    <definedName name="QBSTARTDATE" localSheetId="4">20240101</definedName>
    <definedName name="QBSTARTDATE" localSheetId="5">20240101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6" l="1"/>
  <c r="F38" i="6"/>
  <c r="F36" i="6"/>
  <c r="F33" i="6"/>
  <c r="F28" i="6"/>
  <c r="F27" i="6"/>
  <c r="F22" i="6"/>
  <c r="F21" i="6"/>
  <c r="F20" i="6"/>
  <c r="F17" i="6"/>
  <c r="F13" i="6"/>
  <c r="F43" i="5"/>
  <c r="F42" i="5"/>
  <c r="F40" i="5"/>
  <c r="F36" i="5"/>
  <c r="F31" i="5"/>
  <c r="F30" i="5"/>
  <c r="F25" i="5"/>
  <c r="F24" i="5"/>
  <c r="F23" i="5"/>
  <c r="F20" i="5"/>
  <c r="F17" i="5"/>
  <c r="F13" i="5"/>
  <c r="F43" i="4"/>
  <c r="F42" i="4"/>
  <c r="F40" i="4"/>
  <c r="F36" i="4"/>
  <c r="F31" i="4"/>
  <c r="F30" i="4"/>
  <c r="F25" i="4"/>
  <c r="F24" i="4"/>
  <c r="F23" i="4"/>
  <c r="F20" i="4"/>
  <c r="F17" i="4"/>
  <c r="F13" i="4"/>
  <c r="F43" i="3"/>
  <c r="F42" i="3"/>
  <c r="F40" i="3"/>
  <c r="F36" i="3"/>
  <c r="F31" i="3"/>
  <c r="F30" i="3"/>
  <c r="F25" i="3"/>
  <c r="F24" i="3"/>
  <c r="F23" i="3"/>
  <c r="F20" i="3"/>
  <c r="F17" i="3"/>
  <c r="F13" i="3"/>
  <c r="E32" i="2"/>
  <c r="E31" i="2"/>
  <c r="E29" i="2"/>
  <c r="E25" i="2"/>
  <c r="E20" i="2"/>
  <c r="E19" i="2"/>
  <c r="E14" i="2"/>
  <c r="E13" i="2"/>
  <c r="P28" i="1"/>
  <c r="N28" i="1"/>
  <c r="L28" i="1"/>
  <c r="J28" i="1"/>
  <c r="H28" i="1"/>
  <c r="F28" i="1"/>
  <c r="P27" i="1"/>
  <c r="N27" i="1"/>
  <c r="L27" i="1"/>
  <c r="J27" i="1"/>
  <c r="H27" i="1"/>
  <c r="F27" i="1"/>
  <c r="P26" i="1"/>
  <c r="N26" i="1"/>
  <c r="L26" i="1"/>
  <c r="J26" i="1"/>
  <c r="H26" i="1"/>
  <c r="F26" i="1"/>
  <c r="P25" i="1"/>
  <c r="P24" i="1"/>
  <c r="P23" i="1"/>
  <c r="P22" i="1"/>
  <c r="P21" i="1"/>
  <c r="P20" i="1"/>
  <c r="P19" i="1"/>
  <c r="P18" i="1"/>
  <c r="P16" i="1"/>
  <c r="N16" i="1"/>
  <c r="L16" i="1"/>
  <c r="J16" i="1"/>
  <c r="H16" i="1"/>
  <c r="F16" i="1"/>
  <c r="P15" i="1"/>
  <c r="P14" i="1"/>
  <c r="N14" i="1"/>
  <c r="L14" i="1"/>
  <c r="J14" i="1"/>
  <c r="H14" i="1"/>
  <c r="F14" i="1"/>
  <c r="P13" i="1"/>
  <c r="P12" i="1"/>
  <c r="P11" i="1"/>
  <c r="P10" i="1"/>
  <c r="P9" i="1"/>
  <c r="P7" i="1"/>
</calcChain>
</file>

<file path=xl/sharedStrings.xml><?xml version="1.0" encoding="utf-8"?>
<sst xmlns="http://schemas.openxmlformats.org/spreadsheetml/2006/main" count="235" uniqueCount="78">
  <si>
    <t>TNT Trading Partners</t>
  </si>
  <si>
    <t>Profit &amp; Loss</t>
  </si>
  <si>
    <t>January through May 2024</t>
  </si>
  <si>
    <t>Jan 24</t>
  </si>
  <si>
    <t>Feb 24</t>
  </si>
  <si>
    <t>Mar 24</t>
  </si>
  <si>
    <t>Apr 24</t>
  </si>
  <si>
    <t>May 24</t>
  </si>
  <si>
    <t>TOTAL</t>
  </si>
  <si>
    <t>Ordinary Income/Expense</t>
  </si>
  <si>
    <t>Income</t>
  </si>
  <si>
    <t>FPL Revenue</t>
  </si>
  <si>
    <t>Gain/(Loss) on Trading</t>
  </si>
  <si>
    <t>Alpaca</t>
  </si>
  <si>
    <t>Lime</t>
  </si>
  <si>
    <t>TastyTrade</t>
  </si>
  <si>
    <t>TradeStation</t>
  </si>
  <si>
    <t>Gain/(Loss) on Trading - Other</t>
  </si>
  <si>
    <t>Total Gain/(Loss) on Trading</t>
  </si>
  <si>
    <t>Interest Income</t>
  </si>
  <si>
    <t>Total Income</t>
  </si>
  <si>
    <t>Expense</t>
  </si>
  <si>
    <t>Broker Fee</t>
  </si>
  <si>
    <t>Education Costs</t>
  </si>
  <si>
    <t>Foreign Tax Withholding</t>
  </si>
  <si>
    <t>License &amp; Fees</t>
  </si>
  <si>
    <t>Margin Interest Expense</t>
  </si>
  <si>
    <t>Market Data Fees</t>
  </si>
  <si>
    <t>Office Expenses</t>
  </si>
  <si>
    <t>Professional Fees</t>
  </si>
  <si>
    <t>Total Expense</t>
  </si>
  <si>
    <t>Net Ordinary Income</t>
  </si>
  <si>
    <t>Net Income</t>
  </si>
  <si>
    <t>Balance Sheet</t>
  </si>
  <si>
    <t>As of May 31, 2024</t>
  </si>
  <si>
    <t>May 31, 24</t>
  </si>
  <si>
    <t>ASSETS</t>
  </si>
  <si>
    <t>Current Assets</t>
  </si>
  <si>
    <t>Checking/Savings</t>
  </si>
  <si>
    <t>Cash - Alpaca</t>
  </si>
  <si>
    <t>Cash - Lime Trading</t>
  </si>
  <si>
    <t>Cash - TastyTrade</t>
  </si>
  <si>
    <t>Cash - TradeStation</t>
  </si>
  <si>
    <t>Checking</t>
  </si>
  <si>
    <t>Total Checking/Savings</t>
  </si>
  <si>
    <t>Total Current Assets</t>
  </si>
  <si>
    <t>Other Assets</t>
  </si>
  <si>
    <t>Organization Costs</t>
  </si>
  <si>
    <t>Start Up Costs</t>
  </si>
  <si>
    <t>Accum. Amortization</t>
  </si>
  <si>
    <t>Total Other Assets</t>
  </si>
  <si>
    <t>TOTAL ASSETS</t>
  </si>
  <si>
    <t>LIABILITIES &amp; EQUITY</t>
  </si>
  <si>
    <t>Equity</t>
  </si>
  <si>
    <t>Tracey Rubenstein 2.5%</t>
  </si>
  <si>
    <t>Capital Account</t>
  </si>
  <si>
    <t>Total Tracey Rubenstein 2.5%</t>
  </si>
  <si>
    <t>Tyler Potts 97.5%</t>
  </si>
  <si>
    <t>Distributions</t>
  </si>
  <si>
    <t>Total Tyler Potts 97.5%</t>
  </si>
  <si>
    <t>Total Equity</t>
  </si>
  <si>
    <t>TOTAL LIABILITIES &amp; EQUITY</t>
  </si>
  <si>
    <t>As of April 30, 2024</t>
  </si>
  <si>
    <t>Apr 30, 24</t>
  </si>
  <si>
    <t>Other Current Assets</t>
  </si>
  <si>
    <t>Securities</t>
  </si>
  <si>
    <t>Total Alpaca</t>
  </si>
  <si>
    <t>Total TastyTrade</t>
  </si>
  <si>
    <t>Total TradeStation</t>
  </si>
  <si>
    <t>Total Other Current Assets</t>
  </si>
  <si>
    <t>As of March 31, 2024</t>
  </si>
  <si>
    <t>Mar 31, 24</t>
  </si>
  <si>
    <t>As of February 29, 2024</t>
  </si>
  <si>
    <t>Feb 29, 24</t>
  </si>
  <si>
    <t>3:15 PM</t>
  </si>
  <si>
    <t>Accrual Basis</t>
  </si>
  <si>
    <t>As of January 31, 2024</t>
  </si>
  <si>
    <t>Jan 31,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</si>
</sst>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9" fontId="5" fillId="0" borderId="0" xfId="0" applyNumberFormat="1" applyFont="1"/>
    <xf numFmtId="49" fontId="5" fillId="0" borderId="0" xfId="0" applyNumberFormat="1" applyFont="1"/>
    <xf numFmtId="39" fontId="5" fillId="0" borderId="2" xfId="0" applyNumberFormat="1" applyFont="1" applyBorder="1"/>
    <xf numFmtId="39" fontId="5" fillId="0" borderId="0" xfId="0" applyNumberFormat="1" applyFont="1" applyBorder="1"/>
    <xf numFmtId="39" fontId="5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165" fontId="5" fillId="0" borderId="0" xfId="0" applyNumberFormat="1" applyFont="1"/>
    <xf numFmtId="165" fontId="5" fillId="0" borderId="0" xfId="0" applyNumberFormat="1" applyFont="1" applyBorder="1"/>
    <xf numFmtId="165" fontId="5" fillId="0" borderId="5" xfId="0" applyNumberFormat="1" applyFont="1" applyBorder="1"/>
    <xf numFmtId="165" fontId="5" fillId="0" borderId="3" xfId="0" applyNumberFormat="1" applyFont="1" applyBorder="1"/>
    <xf numFmtId="165" fontId="1" fillId="0" borderId="4" xfId="0" applyNumberFormat="1" applyFont="1" applyBorder="1"/>
    <xf numFmtId="165" fontId="5" fillId="0" borderId="2" xfId="0" applyNumberFormat="1" applyFont="1" applyBorder="1"/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6385" name="FILTER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7B948F5-F09F-BB02-AEB9-875799EF7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6386" name="HEADER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307D7840-FBF0-D7F7-7BD0-E4B7A9FD5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6" name="HEADER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0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5" Type="http://schemas.openxmlformats.org/officeDocument/2006/relationships/image" Target="../media/image9.emf"/><Relationship Id="rId4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2.xml"/><Relationship Id="rId5" Type="http://schemas.openxmlformats.org/officeDocument/2006/relationships/image" Target="../media/image11.emf"/><Relationship Id="rId4" Type="http://schemas.openxmlformats.org/officeDocument/2006/relationships/control" Target="../activeX/activeX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6AF3-8D79-4692-A19A-3CE23AEE0987}">
  <sheetPr codeName="Sheet6"/>
  <dimension ref="A1:F40"/>
  <sheetViews>
    <sheetView showGridLines="0" tabSelected="1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3" style="18" customWidth="1"/>
    <col min="5" max="5" width="19.7109375" style="18" customWidth="1"/>
    <col min="6" max="6" width="11.5703125" style="19" bestFit="1" customWidth="1"/>
  </cols>
  <sheetData>
    <row r="1" spans="1:6" ht="15.75" x14ac:dyDescent="0.25">
      <c r="A1" s="10" t="s">
        <v>0</v>
      </c>
      <c r="B1" s="11"/>
      <c r="C1" s="11"/>
      <c r="D1" s="11"/>
      <c r="E1" s="11"/>
      <c r="F1" s="26" t="s">
        <v>74</v>
      </c>
    </row>
    <row r="2" spans="1:6" ht="18" x14ac:dyDescent="0.25">
      <c r="A2" s="12" t="s">
        <v>33</v>
      </c>
      <c r="B2" s="11"/>
      <c r="C2" s="11"/>
      <c r="D2" s="11"/>
      <c r="E2" s="11"/>
      <c r="F2" s="27">
        <v>45454</v>
      </c>
    </row>
    <row r="3" spans="1:6" x14ac:dyDescent="0.25">
      <c r="A3" s="13" t="s">
        <v>76</v>
      </c>
      <c r="B3" s="11"/>
      <c r="C3" s="11"/>
      <c r="D3" s="11"/>
      <c r="E3" s="11"/>
      <c r="F3" s="26" t="s">
        <v>75</v>
      </c>
    </row>
    <row r="4" spans="1:6" s="17" customFormat="1" ht="15.75" thickBot="1" x14ac:dyDescent="0.3">
      <c r="A4" s="14"/>
      <c r="B4" s="14"/>
      <c r="C4" s="14"/>
      <c r="D4" s="14"/>
      <c r="E4" s="14"/>
      <c r="F4" s="15" t="s">
        <v>77</v>
      </c>
    </row>
    <row r="5" spans="1:6" ht="15.75" thickTop="1" x14ac:dyDescent="0.25">
      <c r="A5" s="2" t="s">
        <v>36</v>
      </c>
      <c r="B5" s="2"/>
      <c r="C5" s="2"/>
      <c r="D5" s="2"/>
      <c r="E5" s="2"/>
      <c r="F5" s="20"/>
    </row>
    <row r="6" spans="1:6" x14ac:dyDescent="0.25">
      <c r="A6" s="2"/>
      <c r="B6" s="2" t="s">
        <v>37</v>
      </c>
      <c r="C6" s="2"/>
      <c r="D6" s="2"/>
      <c r="E6" s="2"/>
      <c r="F6" s="20"/>
    </row>
    <row r="7" spans="1:6" x14ac:dyDescent="0.25">
      <c r="A7" s="2"/>
      <c r="B7" s="2"/>
      <c r="C7" s="2" t="s">
        <v>38</v>
      </c>
      <c r="D7" s="2"/>
      <c r="E7" s="2"/>
      <c r="F7" s="20"/>
    </row>
    <row r="8" spans="1:6" x14ac:dyDescent="0.25">
      <c r="A8" s="2"/>
      <c r="B8" s="2"/>
      <c r="C8" s="2"/>
      <c r="D8" s="2" t="s">
        <v>39</v>
      </c>
      <c r="E8" s="2"/>
      <c r="F8" s="20">
        <v>243668.53</v>
      </c>
    </row>
    <row r="9" spans="1:6" x14ac:dyDescent="0.25">
      <c r="A9" s="2"/>
      <c r="B9" s="2"/>
      <c r="C9" s="2"/>
      <c r="D9" s="2" t="s">
        <v>40</v>
      </c>
      <c r="E9" s="2"/>
      <c r="F9" s="20">
        <v>47690.11</v>
      </c>
    </row>
    <row r="10" spans="1:6" x14ac:dyDescent="0.25">
      <c r="A10" s="2"/>
      <c r="B10" s="2"/>
      <c r="C10" s="2"/>
      <c r="D10" s="2" t="s">
        <v>41</v>
      </c>
      <c r="E10" s="2"/>
      <c r="F10" s="20">
        <v>582.6</v>
      </c>
    </row>
    <row r="11" spans="1:6" x14ac:dyDescent="0.25">
      <c r="A11" s="2"/>
      <c r="B11" s="2"/>
      <c r="C11" s="2"/>
      <c r="D11" s="2" t="s">
        <v>42</v>
      </c>
      <c r="E11" s="2"/>
      <c r="F11" s="20">
        <v>1785.93</v>
      </c>
    </row>
    <row r="12" spans="1:6" ht="15.75" thickBot="1" x14ac:dyDescent="0.3">
      <c r="A12" s="2"/>
      <c r="B12" s="2"/>
      <c r="C12" s="2"/>
      <c r="D12" s="2" t="s">
        <v>43</v>
      </c>
      <c r="E12" s="2"/>
      <c r="F12" s="25">
        <v>4070.47</v>
      </c>
    </row>
    <row r="13" spans="1:6" x14ac:dyDescent="0.25">
      <c r="A13" s="2"/>
      <c r="B13" s="2"/>
      <c r="C13" s="2" t="s">
        <v>44</v>
      </c>
      <c r="D13" s="2"/>
      <c r="E13" s="2"/>
      <c r="F13" s="20">
        <f>ROUND(SUM(F7:F12),5)</f>
        <v>297797.64</v>
      </c>
    </row>
    <row r="14" spans="1:6" x14ac:dyDescent="0.25">
      <c r="A14" s="2"/>
      <c r="B14" s="2"/>
      <c r="C14" s="2" t="s">
        <v>64</v>
      </c>
      <c r="D14" s="2"/>
      <c r="E14" s="2"/>
      <c r="F14" s="20"/>
    </row>
    <row r="15" spans="1:6" x14ac:dyDescent="0.25">
      <c r="A15" s="2"/>
      <c r="B15" s="2"/>
      <c r="C15" s="2"/>
      <c r="D15" s="2" t="s">
        <v>15</v>
      </c>
      <c r="E15" s="2"/>
      <c r="F15" s="20"/>
    </row>
    <row r="16" spans="1:6" ht="15.75" thickBot="1" x14ac:dyDescent="0.3">
      <c r="A16" s="2"/>
      <c r="B16" s="2"/>
      <c r="C16" s="2"/>
      <c r="D16" s="2"/>
      <c r="E16" s="2" t="s">
        <v>65</v>
      </c>
      <c r="F16" s="25">
        <v>58802.87</v>
      </c>
    </row>
    <row r="17" spans="1:6" x14ac:dyDescent="0.25">
      <c r="A17" s="2"/>
      <c r="B17" s="2"/>
      <c r="C17" s="2"/>
      <c r="D17" s="2" t="s">
        <v>67</v>
      </c>
      <c r="E17" s="2"/>
      <c r="F17" s="20">
        <f>ROUND(SUM(F15:F16),5)</f>
        <v>58802.87</v>
      </c>
    </row>
    <row r="18" spans="1:6" x14ac:dyDescent="0.25">
      <c r="A18" s="2"/>
      <c r="B18" s="2"/>
      <c r="C18" s="2"/>
      <c r="D18" s="2" t="s">
        <v>16</v>
      </c>
      <c r="E18" s="2"/>
      <c r="F18" s="20"/>
    </row>
    <row r="19" spans="1:6" ht="15.75" thickBot="1" x14ac:dyDescent="0.3">
      <c r="A19" s="2"/>
      <c r="B19" s="2"/>
      <c r="C19" s="2"/>
      <c r="D19" s="2"/>
      <c r="E19" s="2" t="s">
        <v>65</v>
      </c>
      <c r="F19" s="21">
        <v>166313.04999999999</v>
      </c>
    </row>
    <row r="20" spans="1:6" ht="15.75" thickBot="1" x14ac:dyDescent="0.3">
      <c r="A20" s="2"/>
      <c r="B20" s="2"/>
      <c r="C20" s="2"/>
      <c r="D20" s="2" t="s">
        <v>68</v>
      </c>
      <c r="E20" s="2"/>
      <c r="F20" s="23">
        <f>ROUND(SUM(F18:F19),5)</f>
        <v>166313.04999999999</v>
      </c>
    </row>
    <row r="21" spans="1:6" ht="15.75" thickBot="1" x14ac:dyDescent="0.3">
      <c r="A21" s="2"/>
      <c r="B21" s="2"/>
      <c r="C21" s="2" t="s">
        <v>69</v>
      </c>
      <c r="D21" s="2"/>
      <c r="E21" s="2"/>
      <c r="F21" s="22">
        <f>ROUND(F14+F17+F20,5)</f>
        <v>225115.92</v>
      </c>
    </row>
    <row r="22" spans="1:6" x14ac:dyDescent="0.25">
      <c r="A22" s="2"/>
      <c r="B22" s="2" t="s">
        <v>45</v>
      </c>
      <c r="C22" s="2"/>
      <c r="D22" s="2"/>
      <c r="E22" s="2"/>
      <c r="F22" s="20">
        <f>ROUND(F6+F13+F21,5)</f>
        <v>522913.56</v>
      </c>
    </row>
    <row r="23" spans="1:6" x14ac:dyDescent="0.25">
      <c r="A23" s="2"/>
      <c r="B23" s="2" t="s">
        <v>46</v>
      </c>
      <c r="C23" s="2"/>
      <c r="D23" s="2"/>
      <c r="E23" s="2"/>
      <c r="F23" s="20"/>
    </row>
    <row r="24" spans="1:6" x14ac:dyDescent="0.25">
      <c r="A24" s="2"/>
      <c r="B24" s="2"/>
      <c r="C24" s="2" t="s">
        <v>47</v>
      </c>
      <c r="D24" s="2"/>
      <c r="E24" s="2"/>
      <c r="F24" s="20">
        <v>3415</v>
      </c>
    </row>
    <row r="25" spans="1:6" x14ac:dyDescent="0.25">
      <c r="A25" s="2"/>
      <c r="B25" s="2"/>
      <c r="C25" s="2" t="s">
        <v>48</v>
      </c>
      <c r="D25" s="2"/>
      <c r="E25" s="2"/>
      <c r="F25" s="20">
        <v>1577.49</v>
      </c>
    </row>
    <row r="26" spans="1:6" ht="15.75" thickBot="1" x14ac:dyDescent="0.3">
      <c r="A26" s="2"/>
      <c r="B26" s="2"/>
      <c r="C26" s="2" t="s">
        <v>49</v>
      </c>
      <c r="D26" s="2"/>
      <c r="E26" s="2"/>
      <c r="F26" s="21">
        <v>-4992.49</v>
      </c>
    </row>
    <row r="27" spans="1:6" ht="15.75" thickBot="1" x14ac:dyDescent="0.3">
      <c r="A27" s="2"/>
      <c r="B27" s="2" t="s">
        <v>50</v>
      </c>
      <c r="C27" s="2"/>
      <c r="D27" s="2"/>
      <c r="E27" s="2"/>
      <c r="F27" s="23">
        <f>ROUND(SUM(F23:F26),5)</f>
        <v>0</v>
      </c>
    </row>
    <row r="28" spans="1:6" s="9" customFormat="1" ht="12" thickBot="1" x14ac:dyDescent="0.25">
      <c r="A28" s="2" t="s">
        <v>51</v>
      </c>
      <c r="B28" s="2"/>
      <c r="C28" s="2"/>
      <c r="D28" s="2"/>
      <c r="E28" s="2"/>
      <c r="F28" s="24">
        <f>ROUND(F5+F22+F27,5)</f>
        <v>522913.56</v>
      </c>
    </row>
    <row r="29" spans="1:6" ht="15.75" thickTop="1" x14ac:dyDescent="0.25">
      <c r="A29" s="2" t="s">
        <v>52</v>
      </c>
      <c r="B29" s="2"/>
      <c r="C29" s="2"/>
      <c r="D29" s="2"/>
      <c r="E29" s="2"/>
      <c r="F29" s="20"/>
    </row>
    <row r="30" spans="1:6" x14ac:dyDescent="0.25">
      <c r="A30" s="2"/>
      <c r="B30" s="2" t="s">
        <v>53</v>
      </c>
      <c r="C30" s="2"/>
      <c r="D30" s="2"/>
      <c r="E30" s="2"/>
      <c r="F30" s="20"/>
    </row>
    <row r="31" spans="1:6" x14ac:dyDescent="0.25">
      <c r="A31" s="2"/>
      <c r="B31" s="2"/>
      <c r="C31" s="2" t="s">
        <v>54</v>
      </c>
      <c r="D31" s="2"/>
      <c r="E31" s="2"/>
      <c r="F31" s="20"/>
    </row>
    <row r="32" spans="1:6" ht="15.75" thickBot="1" x14ac:dyDescent="0.3">
      <c r="A32" s="2"/>
      <c r="B32" s="2"/>
      <c r="C32" s="2"/>
      <c r="D32" s="2" t="s">
        <v>55</v>
      </c>
      <c r="E32" s="2"/>
      <c r="F32" s="25">
        <v>14244.13</v>
      </c>
    </row>
    <row r="33" spans="1:6" x14ac:dyDescent="0.25">
      <c r="A33" s="2"/>
      <c r="B33" s="2"/>
      <c r="C33" s="2" t="s">
        <v>56</v>
      </c>
      <c r="D33" s="2"/>
      <c r="E33" s="2"/>
      <c r="F33" s="20">
        <f>ROUND(SUM(F31:F32),5)</f>
        <v>14244.13</v>
      </c>
    </row>
    <row r="34" spans="1:6" x14ac:dyDescent="0.25">
      <c r="A34" s="2"/>
      <c r="B34" s="2"/>
      <c r="C34" s="2" t="s">
        <v>57</v>
      </c>
      <c r="D34" s="2"/>
      <c r="E34" s="2"/>
      <c r="F34" s="20"/>
    </row>
    <row r="35" spans="1:6" ht="15.75" thickBot="1" x14ac:dyDescent="0.3">
      <c r="A35" s="2"/>
      <c r="B35" s="2"/>
      <c r="C35" s="2"/>
      <c r="D35" s="2" t="s">
        <v>55</v>
      </c>
      <c r="E35" s="2"/>
      <c r="F35" s="25">
        <v>555520.92000000004</v>
      </c>
    </row>
    <row r="36" spans="1:6" x14ac:dyDescent="0.25">
      <c r="A36" s="2"/>
      <c r="B36" s="2"/>
      <c r="C36" s="2" t="s">
        <v>59</v>
      </c>
      <c r="D36" s="2"/>
      <c r="E36" s="2"/>
      <c r="F36" s="20">
        <f>ROUND(SUM(F34:F35),5)</f>
        <v>555520.92000000004</v>
      </c>
    </row>
    <row r="37" spans="1:6" ht="15.75" thickBot="1" x14ac:dyDescent="0.3">
      <c r="A37" s="2"/>
      <c r="B37" s="2"/>
      <c r="C37" s="2" t="s">
        <v>32</v>
      </c>
      <c r="D37" s="2"/>
      <c r="E37" s="2"/>
      <c r="F37" s="21">
        <v>-46851.49</v>
      </c>
    </row>
    <row r="38" spans="1:6" ht="15.75" thickBot="1" x14ac:dyDescent="0.3">
      <c r="A38" s="2"/>
      <c r="B38" s="2" t="s">
        <v>60</v>
      </c>
      <c r="C38" s="2"/>
      <c r="D38" s="2"/>
      <c r="E38" s="2"/>
      <c r="F38" s="23">
        <f>ROUND(F30+F33+SUM(F36:F37),5)</f>
        <v>522913.56</v>
      </c>
    </row>
    <row r="39" spans="1:6" s="9" customFormat="1" ht="12" thickBot="1" x14ac:dyDescent="0.25">
      <c r="A39" s="2" t="s">
        <v>61</v>
      </c>
      <c r="B39" s="2"/>
      <c r="C39" s="2"/>
      <c r="D39" s="2"/>
      <c r="E39" s="2"/>
      <c r="F39" s="24">
        <f>ROUND(F29+F38,5)</f>
        <v>522913.56</v>
      </c>
    </row>
    <row r="40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638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6386" r:id="rId4" name="HEADER"/>
      </mc:Fallback>
    </mc:AlternateContent>
    <mc:AlternateContent xmlns:mc="http://schemas.openxmlformats.org/markup-compatibility/2006">
      <mc:Choice Requires="x14">
        <control shapeId="1638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638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1DFC-116C-422B-B316-3EA1D66B82A1}">
  <sheetPr codeName="Sheet5"/>
  <dimension ref="A1:F44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F1" sqref="F1"/>
    </sheetView>
  </sheetViews>
  <sheetFormatPr defaultRowHeight="15" x14ac:dyDescent="0.25"/>
  <cols>
    <col min="1" max="4" width="3" style="18" customWidth="1"/>
    <col min="5" max="5" width="19.7109375" style="18" customWidth="1"/>
    <col min="6" max="6" width="11.5703125" style="19" bestFit="1" customWidth="1"/>
  </cols>
  <sheetData>
    <row r="1" spans="1:6" ht="15.75" x14ac:dyDescent="0.25">
      <c r="A1" s="10" t="s">
        <v>0</v>
      </c>
      <c r="B1" s="11"/>
      <c r="C1" s="11"/>
      <c r="D1" s="11"/>
      <c r="E1" s="11"/>
      <c r="F1" s="26"/>
    </row>
    <row r="2" spans="1:6" ht="18" x14ac:dyDescent="0.25">
      <c r="A2" s="12" t="s">
        <v>33</v>
      </c>
      <c r="B2" s="11"/>
      <c r="C2" s="11"/>
      <c r="D2" s="11"/>
      <c r="E2" s="11"/>
      <c r="F2" s="27"/>
    </row>
    <row r="3" spans="1:6" x14ac:dyDescent="0.25">
      <c r="A3" s="13" t="s">
        <v>72</v>
      </c>
      <c r="B3" s="11"/>
      <c r="C3" s="11"/>
      <c r="D3" s="11"/>
      <c r="E3" s="11"/>
      <c r="F3" s="26"/>
    </row>
    <row r="4" spans="1:6" s="17" customFormat="1" ht="15.75" thickBot="1" x14ac:dyDescent="0.3">
      <c r="A4" s="14"/>
      <c r="B4" s="14"/>
      <c r="C4" s="14"/>
      <c r="D4" s="14"/>
      <c r="E4" s="14"/>
      <c r="F4" s="15" t="s">
        <v>73</v>
      </c>
    </row>
    <row r="5" spans="1:6" ht="15.75" thickTop="1" x14ac:dyDescent="0.25">
      <c r="A5" s="2" t="s">
        <v>36</v>
      </c>
      <c r="B5" s="2"/>
      <c r="C5" s="2"/>
      <c r="D5" s="2"/>
      <c r="E5" s="2"/>
      <c r="F5" s="20"/>
    </row>
    <row r="6" spans="1:6" x14ac:dyDescent="0.25">
      <c r="A6" s="2"/>
      <c r="B6" s="2" t="s">
        <v>37</v>
      </c>
      <c r="C6" s="2"/>
      <c r="D6" s="2"/>
      <c r="E6" s="2"/>
      <c r="F6" s="20"/>
    </row>
    <row r="7" spans="1:6" x14ac:dyDescent="0.25">
      <c r="A7" s="2"/>
      <c r="B7" s="2"/>
      <c r="C7" s="2" t="s">
        <v>38</v>
      </c>
      <c r="D7" s="2"/>
      <c r="E7" s="2"/>
      <c r="F7" s="20"/>
    </row>
    <row r="8" spans="1:6" x14ac:dyDescent="0.25">
      <c r="A8" s="2"/>
      <c r="B8" s="2"/>
      <c r="C8" s="2"/>
      <c r="D8" s="2" t="s">
        <v>39</v>
      </c>
      <c r="E8" s="2"/>
      <c r="F8" s="20">
        <v>-192141.14</v>
      </c>
    </row>
    <row r="9" spans="1:6" x14ac:dyDescent="0.25">
      <c r="A9" s="2"/>
      <c r="B9" s="2"/>
      <c r="C9" s="2"/>
      <c r="D9" s="2" t="s">
        <v>40</v>
      </c>
      <c r="E9" s="2"/>
      <c r="F9" s="20">
        <v>7691.59</v>
      </c>
    </row>
    <row r="10" spans="1:6" x14ac:dyDescent="0.25">
      <c r="A10" s="2"/>
      <c r="B10" s="2"/>
      <c r="C10" s="2"/>
      <c r="D10" s="2" t="s">
        <v>41</v>
      </c>
      <c r="E10" s="2"/>
      <c r="F10" s="20">
        <v>826.56</v>
      </c>
    </row>
    <row r="11" spans="1:6" x14ac:dyDescent="0.25">
      <c r="A11" s="2"/>
      <c r="B11" s="2"/>
      <c r="C11" s="2"/>
      <c r="D11" s="2" t="s">
        <v>42</v>
      </c>
      <c r="E11" s="2"/>
      <c r="F11" s="20">
        <v>1805.66</v>
      </c>
    </row>
    <row r="12" spans="1:6" ht="15.75" thickBot="1" x14ac:dyDescent="0.3">
      <c r="A12" s="2"/>
      <c r="B12" s="2"/>
      <c r="C12" s="2"/>
      <c r="D12" s="2" t="s">
        <v>43</v>
      </c>
      <c r="E12" s="2"/>
      <c r="F12" s="25">
        <v>4062.02</v>
      </c>
    </row>
    <row r="13" spans="1:6" x14ac:dyDescent="0.25">
      <c r="A13" s="2"/>
      <c r="B13" s="2"/>
      <c r="C13" s="2" t="s">
        <v>44</v>
      </c>
      <c r="D13" s="2"/>
      <c r="E13" s="2"/>
      <c r="F13" s="20">
        <f>ROUND(SUM(F7:F12),5)</f>
        <v>-177755.31</v>
      </c>
    </row>
    <row r="14" spans="1:6" x14ac:dyDescent="0.25">
      <c r="A14" s="2"/>
      <c r="B14" s="2"/>
      <c r="C14" s="2" t="s">
        <v>64</v>
      </c>
      <c r="D14" s="2"/>
      <c r="E14" s="2"/>
      <c r="F14" s="20"/>
    </row>
    <row r="15" spans="1:6" x14ac:dyDescent="0.25">
      <c r="A15" s="2"/>
      <c r="B15" s="2"/>
      <c r="C15" s="2"/>
      <c r="D15" s="2" t="s">
        <v>13</v>
      </c>
      <c r="E15" s="2"/>
      <c r="F15" s="20"/>
    </row>
    <row r="16" spans="1:6" ht="15.75" thickBot="1" x14ac:dyDescent="0.3">
      <c r="A16" s="2"/>
      <c r="B16" s="2"/>
      <c r="C16" s="2"/>
      <c r="D16" s="2"/>
      <c r="E16" s="2" t="s">
        <v>65</v>
      </c>
      <c r="F16" s="25">
        <v>434025.28</v>
      </c>
    </row>
    <row r="17" spans="1:6" x14ac:dyDescent="0.25">
      <c r="A17" s="2"/>
      <c r="B17" s="2"/>
      <c r="C17" s="2"/>
      <c r="D17" s="2" t="s">
        <v>66</v>
      </c>
      <c r="E17" s="2"/>
      <c r="F17" s="20">
        <f>ROUND(SUM(F15:F16),5)</f>
        <v>434025.28</v>
      </c>
    </row>
    <row r="18" spans="1:6" x14ac:dyDescent="0.25">
      <c r="A18" s="2"/>
      <c r="B18" s="2"/>
      <c r="C18" s="2"/>
      <c r="D18" s="2" t="s">
        <v>15</v>
      </c>
      <c r="E18" s="2"/>
      <c r="F18" s="20"/>
    </row>
    <row r="19" spans="1:6" ht="15.75" thickBot="1" x14ac:dyDescent="0.3">
      <c r="A19" s="2"/>
      <c r="B19" s="2"/>
      <c r="C19" s="2"/>
      <c r="D19" s="2"/>
      <c r="E19" s="2" t="s">
        <v>65</v>
      </c>
      <c r="F19" s="25">
        <v>59955.32</v>
      </c>
    </row>
    <row r="20" spans="1:6" x14ac:dyDescent="0.25">
      <c r="A20" s="2"/>
      <c r="B20" s="2"/>
      <c r="C20" s="2"/>
      <c r="D20" s="2" t="s">
        <v>67</v>
      </c>
      <c r="E20" s="2"/>
      <c r="F20" s="20">
        <f>ROUND(SUM(F18:F19),5)</f>
        <v>59955.32</v>
      </c>
    </row>
    <row r="21" spans="1:6" x14ac:dyDescent="0.25">
      <c r="A21" s="2"/>
      <c r="B21" s="2"/>
      <c r="C21" s="2"/>
      <c r="D21" s="2" t="s">
        <v>16</v>
      </c>
      <c r="E21" s="2"/>
      <c r="F21" s="20"/>
    </row>
    <row r="22" spans="1:6" ht="15.75" thickBot="1" x14ac:dyDescent="0.3">
      <c r="A22" s="2"/>
      <c r="B22" s="2"/>
      <c r="C22" s="2"/>
      <c r="D22" s="2"/>
      <c r="E22" s="2" t="s">
        <v>65</v>
      </c>
      <c r="F22" s="21">
        <v>175196.79999999999</v>
      </c>
    </row>
    <row r="23" spans="1:6" ht="15.75" thickBot="1" x14ac:dyDescent="0.3">
      <c r="A23" s="2"/>
      <c r="B23" s="2"/>
      <c r="C23" s="2"/>
      <c r="D23" s="2" t="s">
        <v>68</v>
      </c>
      <c r="E23" s="2"/>
      <c r="F23" s="23">
        <f>ROUND(SUM(F21:F22),5)</f>
        <v>175196.79999999999</v>
      </c>
    </row>
    <row r="24" spans="1:6" ht="15.75" thickBot="1" x14ac:dyDescent="0.3">
      <c r="A24" s="2"/>
      <c r="B24" s="2"/>
      <c r="C24" s="2" t="s">
        <v>69</v>
      </c>
      <c r="D24" s="2"/>
      <c r="E24" s="2"/>
      <c r="F24" s="22">
        <f>ROUND(F14+F17+F20+F23,5)</f>
        <v>669177.4</v>
      </c>
    </row>
    <row r="25" spans="1:6" x14ac:dyDescent="0.25">
      <c r="A25" s="2"/>
      <c r="B25" s="2" t="s">
        <v>45</v>
      </c>
      <c r="C25" s="2"/>
      <c r="D25" s="2"/>
      <c r="E25" s="2"/>
      <c r="F25" s="20">
        <f>ROUND(F6+F13+F24,5)</f>
        <v>491422.09</v>
      </c>
    </row>
    <row r="26" spans="1:6" x14ac:dyDescent="0.25">
      <c r="A26" s="2"/>
      <c r="B26" s="2" t="s">
        <v>46</v>
      </c>
      <c r="C26" s="2"/>
      <c r="D26" s="2"/>
      <c r="E26" s="2"/>
      <c r="F26" s="20"/>
    </row>
    <row r="27" spans="1:6" x14ac:dyDescent="0.25">
      <c r="A27" s="2"/>
      <c r="B27" s="2"/>
      <c r="C27" s="2" t="s">
        <v>47</v>
      </c>
      <c r="D27" s="2"/>
      <c r="E27" s="2"/>
      <c r="F27" s="20">
        <v>3415</v>
      </c>
    </row>
    <row r="28" spans="1:6" x14ac:dyDescent="0.25">
      <c r="A28" s="2"/>
      <c r="B28" s="2"/>
      <c r="C28" s="2" t="s">
        <v>48</v>
      </c>
      <c r="D28" s="2"/>
      <c r="E28" s="2"/>
      <c r="F28" s="20">
        <v>1577.49</v>
      </c>
    </row>
    <row r="29" spans="1:6" ht="15.75" thickBot="1" x14ac:dyDescent="0.3">
      <c r="A29" s="2"/>
      <c r="B29" s="2"/>
      <c r="C29" s="2" t="s">
        <v>49</v>
      </c>
      <c r="D29" s="2"/>
      <c r="E29" s="2"/>
      <c r="F29" s="21">
        <v>-4992.49</v>
      </c>
    </row>
    <row r="30" spans="1:6" ht="15.75" thickBot="1" x14ac:dyDescent="0.3">
      <c r="A30" s="2"/>
      <c r="B30" s="2" t="s">
        <v>50</v>
      </c>
      <c r="C30" s="2"/>
      <c r="D30" s="2"/>
      <c r="E30" s="2"/>
      <c r="F30" s="23">
        <f>ROUND(SUM(F26:F29),5)</f>
        <v>0</v>
      </c>
    </row>
    <row r="31" spans="1:6" s="9" customFormat="1" ht="12" thickBot="1" x14ac:dyDescent="0.25">
      <c r="A31" s="2" t="s">
        <v>51</v>
      </c>
      <c r="B31" s="2"/>
      <c r="C31" s="2"/>
      <c r="D31" s="2"/>
      <c r="E31" s="2"/>
      <c r="F31" s="24">
        <f>ROUND(F5+F25+F30,5)</f>
        <v>491422.09</v>
      </c>
    </row>
    <row r="32" spans="1:6" ht="15.75" thickTop="1" x14ac:dyDescent="0.25">
      <c r="A32" s="2" t="s">
        <v>52</v>
      </c>
      <c r="B32" s="2"/>
      <c r="C32" s="2"/>
      <c r="D32" s="2"/>
      <c r="E32" s="2"/>
      <c r="F32" s="20"/>
    </row>
    <row r="33" spans="1:6" x14ac:dyDescent="0.25">
      <c r="A33" s="2"/>
      <c r="B33" s="2" t="s">
        <v>53</v>
      </c>
      <c r="C33" s="2"/>
      <c r="D33" s="2"/>
      <c r="E33" s="2"/>
      <c r="F33" s="20"/>
    </row>
    <row r="34" spans="1:6" x14ac:dyDescent="0.25">
      <c r="A34" s="2"/>
      <c r="B34" s="2"/>
      <c r="C34" s="2" t="s">
        <v>54</v>
      </c>
      <c r="D34" s="2"/>
      <c r="E34" s="2"/>
      <c r="F34" s="20"/>
    </row>
    <row r="35" spans="1:6" ht="15.75" thickBot="1" x14ac:dyDescent="0.3">
      <c r="A35" s="2"/>
      <c r="B35" s="2"/>
      <c r="C35" s="2"/>
      <c r="D35" s="2" t="s">
        <v>55</v>
      </c>
      <c r="E35" s="2"/>
      <c r="F35" s="25">
        <v>14244.13</v>
      </c>
    </row>
    <row r="36" spans="1:6" x14ac:dyDescent="0.25">
      <c r="A36" s="2"/>
      <c r="B36" s="2"/>
      <c r="C36" s="2" t="s">
        <v>56</v>
      </c>
      <c r="D36" s="2"/>
      <c r="E36" s="2"/>
      <c r="F36" s="20">
        <f>ROUND(SUM(F34:F35),5)</f>
        <v>14244.13</v>
      </c>
    </row>
    <row r="37" spans="1:6" x14ac:dyDescent="0.25">
      <c r="A37" s="2"/>
      <c r="B37" s="2"/>
      <c r="C37" s="2" t="s">
        <v>57</v>
      </c>
      <c r="D37" s="2"/>
      <c r="E37" s="2"/>
      <c r="F37" s="20"/>
    </row>
    <row r="38" spans="1:6" x14ac:dyDescent="0.25">
      <c r="A38" s="2"/>
      <c r="B38" s="2"/>
      <c r="C38" s="2"/>
      <c r="D38" s="2" t="s">
        <v>55</v>
      </c>
      <c r="E38" s="2"/>
      <c r="F38" s="20">
        <v>555520.92000000004</v>
      </c>
    </row>
    <row r="39" spans="1:6" ht="15.75" thickBot="1" x14ac:dyDescent="0.3">
      <c r="A39" s="2"/>
      <c r="B39" s="2"/>
      <c r="C39" s="2"/>
      <c r="D39" s="2" t="s">
        <v>58</v>
      </c>
      <c r="E39" s="2"/>
      <c r="F39" s="25">
        <v>-40000</v>
      </c>
    </row>
    <row r="40" spans="1:6" x14ac:dyDescent="0.25">
      <c r="A40" s="2"/>
      <c r="B40" s="2"/>
      <c r="C40" s="2" t="s">
        <v>59</v>
      </c>
      <c r="D40" s="2"/>
      <c r="E40" s="2"/>
      <c r="F40" s="20">
        <f>ROUND(SUM(F37:F39),5)</f>
        <v>515520.92</v>
      </c>
    </row>
    <row r="41" spans="1:6" ht="15.75" thickBot="1" x14ac:dyDescent="0.3">
      <c r="A41" s="2"/>
      <c r="B41" s="2"/>
      <c r="C41" s="2" t="s">
        <v>32</v>
      </c>
      <c r="D41" s="2"/>
      <c r="E41" s="2"/>
      <c r="F41" s="21">
        <v>-38342.959999999999</v>
      </c>
    </row>
    <row r="42" spans="1:6" ht="15.75" thickBot="1" x14ac:dyDescent="0.3">
      <c r="A42" s="2"/>
      <c r="B42" s="2" t="s">
        <v>60</v>
      </c>
      <c r="C42" s="2"/>
      <c r="D42" s="2"/>
      <c r="E42" s="2"/>
      <c r="F42" s="23">
        <f>ROUND(F33+F36+SUM(F40:F41),5)</f>
        <v>491422.09</v>
      </c>
    </row>
    <row r="43" spans="1:6" s="9" customFormat="1" ht="12" thickBot="1" x14ac:dyDescent="0.25">
      <c r="A43" s="2" t="s">
        <v>61</v>
      </c>
      <c r="B43" s="2"/>
      <c r="C43" s="2"/>
      <c r="D43" s="2"/>
      <c r="E43" s="2"/>
      <c r="F43" s="24">
        <f>ROUND(F32+F42,5)</f>
        <v>491422.09</v>
      </c>
    </row>
    <row r="44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5" r:id="rId4" name="FILTER"/>
      </mc:Fallback>
    </mc:AlternateContent>
    <mc:AlternateContent xmlns:mc="http://schemas.openxmlformats.org/markup-compatibility/2006">
      <mc:Choice Requires="x14">
        <control shapeId="1126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8812-A695-4478-9E0E-9E5BFF542FBE}">
  <sheetPr codeName="Sheet4"/>
  <dimension ref="A1:F44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F1" sqref="F1"/>
    </sheetView>
  </sheetViews>
  <sheetFormatPr defaultRowHeight="15" x14ac:dyDescent="0.25"/>
  <cols>
    <col min="1" max="4" width="3" style="18" customWidth="1"/>
    <col min="5" max="5" width="19.7109375" style="18" customWidth="1"/>
    <col min="6" max="6" width="11.5703125" style="19" bestFit="1" customWidth="1"/>
  </cols>
  <sheetData>
    <row r="1" spans="1:6" ht="15.75" x14ac:dyDescent="0.25">
      <c r="A1" s="10" t="s">
        <v>0</v>
      </c>
      <c r="B1" s="11"/>
      <c r="C1" s="11"/>
      <c r="D1" s="11"/>
      <c r="E1" s="11"/>
      <c r="F1" s="26"/>
    </row>
    <row r="2" spans="1:6" ht="18" x14ac:dyDescent="0.25">
      <c r="A2" s="12" t="s">
        <v>33</v>
      </c>
      <c r="B2" s="11"/>
      <c r="C2" s="11"/>
      <c r="D2" s="11"/>
      <c r="E2" s="11"/>
      <c r="F2" s="27"/>
    </row>
    <row r="3" spans="1:6" x14ac:dyDescent="0.25">
      <c r="A3" s="13" t="s">
        <v>70</v>
      </c>
      <c r="B3" s="11"/>
      <c r="C3" s="11"/>
      <c r="D3" s="11"/>
      <c r="E3" s="11"/>
      <c r="F3" s="26"/>
    </row>
    <row r="4" spans="1:6" s="17" customFormat="1" ht="15.75" thickBot="1" x14ac:dyDescent="0.3">
      <c r="A4" s="14"/>
      <c r="B4" s="14"/>
      <c r="C4" s="14"/>
      <c r="D4" s="14"/>
      <c r="E4" s="14"/>
      <c r="F4" s="15" t="s">
        <v>71</v>
      </c>
    </row>
    <row r="5" spans="1:6" ht="15.75" thickTop="1" x14ac:dyDescent="0.25">
      <c r="A5" s="2" t="s">
        <v>36</v>
      </c>
      <c r="B5" s="2"/>
      <c r="C5" s="2"/>
      <c r="D5" s="2"/>
      <c r="E5" s="2"/>
      <c r="F5" s="20"/>
    </row>
    <row r="6" spans="1:6" x14ac:dyDescent="0.25">
      <c r="A6" s="2"/>
      <c r="B6" s="2" t="s">
        <v>37</v>
      </c>
      <c r="C6" s="2"/>
      <c r="D6" s="2"/>
      <c r="E6" s="2"/>
      <c r="F6" s="20"/>
    </row>
    <row r="7" spans="1:6" x14ac:dyDescent="0.25">
      <c r="A7" s="2"/>
      <c r="B7" s="2"/>
      <c r="C7" s="2" t="s">
        <v>38</v>
      </c>
      <c r="D7" s="2"/>
      <c r="E7" s="2"/>
      <c r="F7" s="20"/>
    </row>
    <row r="8" spans="1:6" x14ac:dyDescent="0.25">
      <c r="A8" s="2"/>
      <c r="B8" s="2"/>
      <c r="C8" s="2"/>
      <c r="D8" s="2" t="s">
        <v>39</v>
      </c>
      <c r="E8" s="2"/>
      <c r="F8" s="20">
        <v>-186669.62</v>
      </c>
    </row>
    <row r="9" spans="1:6" x14ac:dyDescent="0.25">
      <c r="A9" s="2"/>
      <c r="B9" s="2"/>
      <c r="C9" s="2"/>
      <c r="D9" s="2" t="s">
        <v>40</v>
      </c>
      <c r="E9" s="2"/>
      <c r="F9" s="20">
        <v>7691.89</v>
      </c>
    </row>
    <row r="10" spans="1:6" x14ac:dyDescent="0.25">
      <c r="A10" s="2"/>
      <c r="B10" s="2"/>
      <c r="C10" s="2"/>
      <c r="D10" s="2" t="s">
        <v>41</v>
      </c>
      <c r="E10" s="2"/>
      <c r="F10" s="20">
        <v>372.55</v>
      </c>
    </row>
    <row r="11" spans="1:6" x14ac:dyDescent="0.25">
      <c r="A11" s="2"/>
      <c r="B11" s="2"/>
      <c r="C11" s="2"/>
      <c r="D11" s="2" t="s">
        <v>42</v>
      </c>
      <c r="E11" s="2"/>
      <c r="F11" s="20">
        <v>1728.4</v>
      </c>
    </row>
    <row r="12" spans="1:6" ht="15.75" thickBot="1" x14ac:dyDescent="0.3">
      <c r="A12" s="2"/>
      <c r="B12" s="2"/>
      <c r="C12" s="2"/>
      <c r="D12" s="2" t="s">
        <v>43</v>
      </c>
      <c r="E12" s="2"/>
      <c r="F12" s="25">
        <v>4053.54</v>
      </c>
    </row>
    <row r="13" spans="1:6" x14ac:dyDescent="0.25">
      <c r="A13" s="2"/>
      <c r="B13" s="2"/>
      <c r="C13" s="2" t="s">
        <v>44</v>
      </c>
      <c r="D13" s="2"/>
      <c r="E13" s="2"/>
      <c r="F13" s="20">
        <f>ROUND(SUM(F7:F12),5)</f>
        <v>-172823.24</v>
      </c>
    </row>
    <row r="14" spans="1:6" x14ac:dyDescent="0.25">
      <c r="A14" s="2"/>
      <c r="B14" s="2"/>
      <c r="C14" s="2" t="s">
        <v>64</v>
      </c>
      <c r="D14" s="2"/>
      <c r="E14" s="2"/>
      <c r="F14" s="20"/>
    </row>
    <row r="15" spans="1:6" x14ac:dyDescent="0.25">
      <c r="A15" s="2"/>
      <c r="B15" s="2"/>
      <c r="C15" s="2"/>
      <c r="D15" s="2" t="s">
        <v>13</v>
      </c>
      <c r="E15" s="2"/>
      <c r="F15" s="20"/>
    </row>
    <row r="16" spans="1:6" ht="15.75" thickBot="1" x14ac:dyDescent="0.3">
      <c r="A16" s="2"/>
      <c r="B16" s="2"/>
      <c r="C16" s="2"/>
      <c r="D16" s="2"/>
      <c r="E16" s="2" t="s">
        <v>65</v>
      </c>
      <c r="F16" s="25">
        <v>418686.24</v>
      </c>
    </row>
    <row r="17" spans="1:6" x14ac:dyDescent="0.25">
      <c r="A17" s="2"/>
      <c r="B17" s="2"/>
      <c r="C17" s="2"/>
      <c r="D17" s="2" t="s">
        <v>66</v>
      </c>
      <c r="E17" s="2"/>
      <c r="F17" s="20">
        <f>ROUND(SUM(F15:F16),5)</f>
        <v>418686.24</v>
      </c>
    </row>
    <row r="18" spans="1:6" x14ac:dyDescent="0.25">
      <c r="A18" s="2"/>
      <c r="B18" s="2"/>
      <c r="C18" s="2"/>
      <c r="D18" s="2" t="s">
        <v>15</v>
      </c>
      <c r="E18" s="2"/>
      <c r="F18" s="20"/>
    </row>
    <row r="19" spans="1:6" ht="15.75" thickBot="1" x14ac:dyDescent="0.3">
      <c r="A19" s="2"/>
      <c r="B19" s="2"/>
      <c r="C19" s="2"/>
      <c r="D19" s="2"/>
      <c r="E19" s="2" t="s">
        <v>65</v>
      </c>
      <c r="F19" s="25">
        <v>60405.36</v>
      </c>
    </row>
    <row r="20" spans="1:6" x14ac:dyDescent="0.25">
      <c r="A20" s="2"/>
      <c r="B20" s="2"/>
      <c r="C20" s="2"/>
      <c r="D20" s="2" t="s">
        <v>67</v>
      </c>
      <c r="E20" s="2"/>
      <c r="F20" s="20">
        <f>ROUND(SUM(F18:F19),5)</f>
        <v>60405.36</v>
      </c>
    </row>
    <row r="21" spans="1:6" x14ac:dyDescent="0.25">
      <c r="A21" s="2"/>
      <c r="B21" s="2"/>
      <c r="C21" s="2"/>
      <c r="D21" s="2" t="s">
        <v>16</v>
      </c>
      <c r="E21" s="2"/>
      <c r="F21" s="20"/>
    </row>
    <row r="22" spans="1:6" ht="15.75" thickBot="1" x14ac:dyDescent="0.3">
      <c r="A22" s="2"/>
      <c r="B22" s="2"/>
      <c r="C22" s="2"/>
      <c r="D22" s="2"/>
      <c r="E22" s="2" t="s">
        <v>65</v>
      </c>
      <c r="F22" s="21">
        <v>173930.16</v>
      </c>
    </row>
    <row r="23" spans="1:6" ht="15.75" thickBot="1" x14ac:dyDescent="0.3">
      <c r="A23" s="2"/>
      <c r="B23" s="2"/>
      <c r="C23" s="2"/>
      <c r="D23" s="2" t="s">
        <v>68</v>
      </c>
      <c r="E23" s="2"/>
      <c r="F23" s="23">
        <f>ROUND(SUM(F21:F22),5)</f>
        <v>173930.16</v>
      </c>
    </row>
    <row r="24" spans="1:6" ht="15.75" thickBot="1" x14ac:dyDescent="0.3">
      <c r="A24" s="2"/>
      <c r="B24" s="2"/>
      <c r="C24" s="2" t="s">
        <v>69</v>
      </c>
      <c r="D24" s="2"/>
      <c r="E24" s="2"/>
      <c r="F24" s="22">
        <f>ROUND(F14+F17+F20+F23,5)</f>
        <v>653021.76</v>
      </c>
    </row>
    <row r="25" spans="1:6" x14ac:dyDescent="0.25">
      <c r="A25" s="2"/>
      <c r="B25" s="2" t="s">
        <v>45</v>
      </c>
      <c r="C25" s="2"/>
      <c r="D25" s="2"/>
      <c r="E25" s="2"/>
      <c r="F25" s="20">
        <f>ROUND(F6+F13+F24,5)</f>
        <v>480198.52</v>
      </c>
    </row>
    <row r="26" spans="1:6" x14ac:dyDescent="0.25">
      <c r="A26" s="2"/>
      <c r="B26" s="2" t="s">
        <v>46</v>
      </c>
      <c r="C26" s="2"/>
      <c r="D26" s="2"/>
      <c r="E26" s="2"/>
      <c r="F26" s="20"/>
    </row>
    <row r="27" spans="1:6" x14ac:dyDescent="0.25">
      <c r="A27" s="2"/>
      <c r="B27" s="2"/>
      <c r="C27" s="2" t="s">
        <v>47</v>
      </c>
      <c r="D27" s="2"/>
      <c r="E27" s="2"/>
      <c r="F27" s="20">
        <v>3415</v>
      </c>
    </row>
    <row r="28" spans="1:6" x14ac:dyDescent="0.25">
      <c r="A28" s="2"/>
      <c r="B28" s="2"/>
      <c r="C28" s="2" t="s">
        <v>48</v>
      </c>
      <c r="D28" s="2"/>
      <c r="E28" s="2"/>
      <c r="F28" s="20">
        <v>1577.49</v>
      </c>
    </row>
    <row r="29" spans="1:6" ht="15.75" thickBot="1" x14ac:dyDescent="0.3">
      <c r="A29" s="2"/>
      <c r="B29" s="2"/>
      <c r="C29" s="2" t="s">
        <v>49</v>
      </c>
      <c r="D29" s="2"/>
      <c r="E29" s="2"/>
      <c r="F29" s="21">
        <v>-4992.49</v>
      </c>
    </row>
    <row r="30" spans="1:6" ht="15.75" thickBot="1" x14ac:dyDescent="0.3">
      <c r="A30" s="2"/>
      <c r="B30" s="2" t="s">
        <v>50</v>
      </c>
      <c r="C30" s="2"/>
      <c r="D30" s="2"/>
      <c r="E30" s="2"/>
      <c r="F30" s="23">
        <f>ROUND(SUM(F26:F29),5)</f>
        <v>0</v>
      </c>
    </row>
    <row r="31" spans="1:6" s="9" customFormat="1" ht="12" thickBot="1" x14ac:dyDescent="0.25">
      <c r="A31" s="2" t="s">
        <v>51</v>
      </c>
      <c r="B31" s="2"/>
      <c r="C31" s="2"/>
      <c r="D31" s="2"/>
      <c r="E31" s="2"/>
      <c r="F31" s="24">
        <f>ROUND(F5+F25+F30,5)</f>
        <v>480198.52</v>
      </c>
    </row>
    <row r="32" spans="1:6" ht="15.75" thickTop="1" x14ac:dyDescent="0.25">
      <c r="A32" s="2" t="s">
        <v>52</v>
      </c>
      <c r="B32" s="2"/>
      <c r="C32" s="2"/>
      <c r="D32" s="2"/>
      <c r="E32" s="2"/>
      <c r="F32" s="20"/>
    </row>
    <row r="33" spans="1:6" x14ac:dyDescent="0.25">
      <c r="A33" s="2"/>
      <c r="B33" s="2" t="s">
        <v>53</v>
      </c>
      <c r="C33" s="2"/>
      <c r="D33" s="2"/>
      <c r="E33" s="2"/>
      <c r="F33" s="20"/>
    </row>
    <row r="34" spans="1:6" x14ac:dyDescent="0.25">
      <c r="A34" s="2"/>
      <c r="B34" s="2"/>
      <c r="C34" s="2" t="s">
        <v>54</v>
      </c>
      <c r="D34" s="2"/>
      <c r="E34" s="2"/>
      <c r="F34" s="20"/>
    </row>
    <row r="35" spans="1:6" ht="15.75" thickBot="1" x14ac:dyDescent="0.3">
      <c r="A35" s="2"/>
      <c r="B35" s="2"/>
      <c r="C35" s="2"/>
      <c r="D35" s="2" t="s">
        <v>55</v>
      </c>
      <c r="E35" s="2"/>
      <c r="F35" s="25">
        <v>14244.13</v>
      </c>
    </row>
    <row r="36" spans="1:6" x14ac:dyDescent="0.25">
      <c r="A36" s="2"/>
      <c r="B36" s="2"/>
      <c r="C36" s="2" t="s">
        <v>56</v>
      </c>
      <c r="D36" s="2"/>
      <c r="E36" s="2"/>
      <c r="F36" s="20">
        <f>ROUND(SUM(F34:F35),5)</f>
        <v>14244.13</v>
      </c>
    </row>
    <row r="37" spans="1:6" x14ac:dyDescent="0.25">
      <c r="A37" s="2"/>
      <c r="B37" s="2"/>
      <c r="C37" s="2" t="s">
        <v>57</v>
      </c>
      <c r="D37" s="2"/>
      <c r="E37" s="2"/>
      <c r="F37" s="20"/>
    </row>
    <row r="38" spans="1:6" x14ac:dyDescent="0.25">
      <c r="A38" s="2"/>
      <c r="B38" s="2"/>
      <c r="C38" s="2"/>
      <c r="D38" s="2" t="s">
        <v>55</v>
      </c>
      <c r="E38" s="2"/>
      <c r="F38" s="20">
        <v>555520.92000000004</v>
      </c>
    </row>
    <row r="39" spans="1:6" ht="15.75" thickBot="1" x14ac:dyDescent="0.3">
      <c r="A39" s="2"/>
      <c r="B39" s="2"/>
      <c r="C39" s="2"/>
      <c r="D39" s="2" t="s">
        <v>58</v>
      </c>
      <c r="E39" s="2"/>
      <c r="F39" s="25">
        <v>-40000</v>
      </c>
    </row>
    <row r="40" spans="1:6" x14ac:dyDescent="0.25">
      <c r="A40" s="2"/>
      <c r="B40" s="2"/>
      <c r="C40" s="2" t="s">
        <v>59</v>
      </c>
      <c r="D40" s="2"/>
      <c r="E40" s="2"/>
      <c r="F40" s="20">
        <f>ROUND(SUM(F37:F39),5)</f>
        <v>515520.92</v>
      </c>
    </row>
    <row r="41" spans="1:6" ht="15.75" thickBot="1" x14ac:dyDescent="0.3">
      <c r="A41" s="2"/>
      <c r="B41" s="2"/>
      <c r="C41" s="2" t="s">
        <v>32</v>
      </c>
      <c r="D41" s="2"/>
      <c r="E41" s="2"/>
      <c r="F41" s="21">
        <v>-49566.53</v>
      </c>
    </row>
    <row r="42" spans="1:6" ht="15.75" thickBot="1" x14ac:dyDescent="0.3">
      <c r="A42" s="2"/>
      <c r="B42" s="2" t="s">
        <v>60</v>
      </c>
      <c r="C42" s="2"/>
      <c r="D42" s="2"/>
      <c r="E42" s="2"/>
      <c r="F42" s="23">
        <f>ROUND(F33+F36+SUM(F40:F41),5)</f>
        <v>480198.52</v>
      </c>
    </row>
    <row r="43" spans="1:6" s="9" customFormat="1" ht="12" thickBot="1" x14ac:dyDescent="0.25">
      <c r="A43" s="2" t="s">
        <v>61</v>
      </c>
      <c r="B43" s="2"/>
      <c r="C43" s="2"/>
      <c r="D43" s="2"/>
      <c r="E43" s="2"/>
      <c r="F43" s="24">
        <f>ROUND(F32+F42,5)</f>
        <v>480198.52</v>
      </c>
    </row>
    <row r="44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4" name="HEADER"/>
      </mc:Fallback>
    </mc:AlternateContent>
    <mc:AlternateContent xmlns:mc="http://schemas.openxmlformats.org/markup-compatibility/2006">
      <mc:Choice Requires="x14">
        <control shapeId="71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B8CA-634D-415E-A0FD-54469529B3DB}">
  <sheetPr codeName="Sheet3"/>
  <dimension ref="A1:F44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F19" sqref="F19"/>
    </sheetView>
  </sheetViews>
  <sheetFormatPr defaultRowHeight="15" x14ac:dyDescent="0.25"/>
  <cols>
    <col min="1" max="4" width="3" style="18" customWidth="1"/>
    <col min="5" max="5" width="19.7109375" style="18" customWidth="1"/>
    <col min="6" max="6" width="11.5703125" style="19" bestFit="1" customWidth="1"/>
  </cols>
  <sheetData>
    <row r="1" spans="1:6" ht="15.75" x14ac:dyDescent="0.25">
      <c r="A1" s="10" t="s">
        <v>0</v>
      </c>
      <c r="B1" s="11"/>
      <c r="C1" s="11"/>
      <c r="D1" s="11"/>
      <c r="E1" s="11"/>
      <c r="F1" s="26"/>
    </row>
    <row r="2" spans="1:6" ht="18" x14ac:dyDescent="0.25">
      <c r="A2" s="12" t="s">
        <v>33</v>
      </c>
      <c r="B2" s="11"/>
      <c r="C2" s="11"/>
      <c r="D2" s="11"/>
      <c r="E2" s="11"/>
      <c r="F2" s="27"/>
    </row>
    <row r="3" spans="1:6" x14ac:dyDescent="0.25">
      <c r="A3" s="13" t="s">
        <v>62</v>
      </c>
      <c r="B3" s="11"/>
      <c r="C3" s="11"/>
      <c r="D3" s="11"/>
      <c r="E3" s="11"/>
      <c r="F3" s="26"/>
    </row>
    <row r="4" spans="1:6" s="17" customFormat="1" ht="15.75" thickBot="1" x14ac:dyDescent="0.3">
      <c r="A4" s="14"/>
      <c r="B4" s="14"/>
      <c r="C4" s="14"/>
      <c r="D4" s="14"/>
      <c r="E4" s="14"/>
      <c r="F4" s="15" t="s">
        <v>63</v>
      </c>
    </row>
    <row r="5" spans="1:6" ht="15.75" thickTop="1" x14ac:dyDescent="0.25">
      <c r="A5" s="2" t="s">
        <v>36</v>
      </c>
      <c r="B5" s="2"/>
      <c r="C5" s="2"/>
      <c r="D5" s="2"/>
      <c r="E5" s="2"/>
      <c r="F5" s="20"/>
    </row>
    <row r="6" spans="1:6" x14ac:dyDescent="0.25">
      <c r="A6" s="2"/>
      <c r="B6" s="2" t="s">
        <v>37</v>
      </c>
      <c r="C6" s="2"/>
      <c r="D6" s="2"/>
      <c r="E6" s="2"/>
      <c r="F6" s="20"/>
    </row>
    <row r="7" spans="1:6" x14ac:dyDescent="0.25">
      <c r="A7" s="2"/>
      <c r="B7" s="2"/>
      <c r="C7" s="2" t="s">
        <v>38</v>
      </c>
      <c r="D7" s="2"/>
      <c r="E7" s="2"/>
      <c r="F7" s="20"/>
    </row>
    <row r="8" spans="1:6" x14ac:dyDescent="0.25">
      <c r="A8" s="2"/>
      <c r="B8" s="2"/>
      <c r="C8" s="2"/>
      <c r="D8" s="2" t="s">
        <v>39</v>
      </c>
      <c r="E8" s="2"/>
      <c r="F8" s="20">
        <v>-127174.35</v>
      </c>
    </row>
    <row r="9" spans="1:6" x14ac:dyDescent="0.25">
      <c r="A9" s="2"/>
      <c r="B9" s="2"/>
      <c r="C9" s="2"/>
      <c r="D9" s="2" t="s">
        <v>40</v>
      </c>
      <c r="E9" s="2"/>
      <c r="F9" s="20">
        <v>7677.24</v>
      </c>
    </row>
    <row r="10" spans="1:6" x14ac:dyDescent="0.25">
      <c r="A10" s="2"/>
      <c r="B10" s="2"/>
      <c r="C10" s="2"/>
      <c r="D10" s="2" t="s">
        <v>41</v>
      </c>
      <c r="E10" s="2"/>
      <c r="F10" s="20">
        <v>492.7</v>
      </c>
    </row>
    <row r="11" spans="1:6" x14ac:dyDescent="0.25">
      <c r="A11" s="2"/>
      <c r="B11" s="2"/>
      <c r="C11" s="2"/>
      <c r="D11" s="2" t="s">
        <v>42</v>
      </c>
      <c r="E11" s="2"/>
      <c r="F11" s="20">
        <v>1381.86</v>
      </c>
    </row>
    <row r="12" spans="1:6" ht="15.75" thickBot="1" x14ac:dyDescent="0.3">
      <c r="A12" s="2"/>
      <c r="B12" s="2"/>
      <c r="C12" s="2"/>
      <c r="D12" s="2" t="s">
        <v>43</v>
      </c>
      <c r="E12" s="2"/>
      <c r="F12" s="25">
        <v>4045</v>
      </c>
    </row>
    <row r="13" spans="1:6" x14ac:dyDescent="0.25">
      <c r="A13" s="2"/>
      <c r="B13" s="2"/>
      <c r="C13" s="2" t="s">
        <v>44</v>
      </c>
      <c r="D13" s="2"/>
      <c r="E13" s="2"/>
      <c r="F13" s="20">
        <f>ROUND(SUM(F7:F12),5)</f>
        <v>-113577.55</v>
      </c>
    </row>
    <row r="14" spans="1:6" x14ac:dyDescent="0.25">
      <c r="A14" s="2"/>
      <c r="B14" s="2"/>
      <c r="C14" s="2" t="s">
        <v>64</v>
      </c>
      <c r="D14" s="2"/>
      <c r="E14" s="2"/>
      <c r="F14" s="20"/>
    </row>
    <row r="15" spans="1:6" x14ac:dyDescent="0.25">
      <c r="A15" s="2"/>
      <c r="B15" s="2"/>
      <c r="C15" s="2"/>
      <c r="D15" s="2" t="s">
        <v>13</v>
      </c>
      <c r="E15" s="2"/>
      <c r="F15" s="20"/>
    </row>
    <row r="16" spans="1:6" ht="15.75" thickBot="1" x14ac:dyDescent="0.3">
      <c r="A16" s="2"/>
      <c r="B16" s="2"/>
      <c r="C16" s="2"/>
      <c r="D16" s="2"/>
      <c r="E16" s="2" t="s">
        <v>65</v>
      </c>
      <c r="F16" s="25">
        <v>287406.34999999998</v>
      </c>
    </row>
    <row r="17" spans="1:6" x14ac:dyDescent="0.25">
      <c r="A17" s="2"/>
      <c r="B17" s="2"/>
      <c r="C17" s="2"/>
      <c r="D17" s="2" t="s">
        <v>66</v>
      </c>
      <c r="E17" s="2"/>
      <c r="F17" s="20">
        <f>ROUND(SUM(F15:F16),5)</f>
        <v>287406.34999999998</v>
      </c>
    </row>
    <row r="18" spans="1:6" x14ac:dyDescent="0.25">
      <c r="A18" s="2"/>
      <c r="B18" s="2"/>
      <c r="C18" s="2"/>
      <c r="D18" s="2" t="s">
        <v>15</v>
      </c>
      <c r="E18" s="2"/>
      <c r="F18" s="20"/>
    </row>
    <row r="19" spans="1:6" ht="15.75" thickBot="1" x14ac:dyDescent="0.3">
      <c r="A19" s="2"/>
      <c r="B19" s="2"/>
      <c r="C19" s="2"/>
      <c r="D19" s="2"/>
      <c r="E19" s="2" t="s">
        <v>65</v>
      </c>
      <c r="F19" s="25">
        <v>48837.47</v>
      </c>
    </row>
    <row r="20" spans="1:6" x14ac:dyDescent="0.25">
      <c r="A20" s="2"/>
      <c r="B20" s="2"/>
      <c r="C20" s="2"/>
      <c r="D20" s="2" t="s">
        <v>67</v>
      </c>
      <c r="E20" s="2"/>
      <c r="F20" s="20">
        <f>ROUND(SUM(F18:F19),5)</f>
        <v>48837.47</v>
      </c>
    </row>
    <row r="21" spans="1:6" x14ac:dyDescent="0.25">
      <c r="A21" s="2"/>
      <c r="B21" s="2"/>
      <c r="C21" s="2"/>
      <c r="D21" s="2" t="s">
        <v>16</v>
      </c>
      <c r="E21" s="2"/>
      <c r="F21" s="20"/>
    </row>
    <row r="22" spans="1:6" ht="15.75" thickBot="1" x14ac:dyDescent="0.3">
      <c r="A22" s="2"/>
      <c r="B22" s="2"/>
      <c r="C22" s="2"/>
      <c r="D22" s="2"/>
      <c r="E22" s="2" t="s">
        <v>65</v>
      </c>
      <c r="F22" s="21">
        <v>141522.57999999999</v>
      </c>
    </row>
    <row r="23" spans="1:6" ht="15.75" thickBot="1" x14ac:dyDescent="0.3">
      <c r="A23" s="2"/>
      <c r="B23" s="2"/>
      <c r="C23" s="2"/>
      <c r="D23" s="2" t="s">
        <v>68</v>
      </c>
      <c r="E23" s="2"/>
      <c r="F23" s="23">
        <f>ROUND(SUM(F21:F22),5)</f>
        <v>141522.57999999999</v>
      </c>
    </row>
    <row r="24" spans="1:6" ht="15.75" thickBot="1" x14ac:dyDescent="0.3">
      <c r="A24" s="2"/>
      <c r="B24" s="2"/>
      <c r="C24" s="2" t="s">
        <v>69</v>
      </c>
      <c r="D24" s="2"/>
      <c r="E24" s="2"/>
      <c r="F24" s="22">
        <f>ROUND(F14+F17+F20+F23,5)</f>
        <v>477766.40000000002</v>
      </c>
    </row>
    <row r="25" spans="1:6" x14ac:dyDescent="0.25">
      <c r="A25" s="2"/>
      <c r="B25" s="2" t="s">
        <v>45</v>
      </c>
      <c r="C25" s="2"/>
      <c r="D25" s="2"/>
      <c r="E25" s="2"/>
      <c r="F25" s="20">
        <f>ROUND(F6+F13+F24,5)</f>
        <v>364188.85</v>
      </c>
    </row>
    <row r="26" spans="1:6" x14ac:dyDescent="0.25">
      <c r="A26" s="2"/>
      <c r="B26" s="2" t="s">
        <v>46</v>
      </c>
      <c r="C26" s="2"/>
      <c r="D26" s="2"/>
      <c r="E26" s="2"/>
      <c r="F26" s="20"/>
    </row>
    <row r="27" spans="1:6" x14ac:dyDescent="0.25">
      <c r="A27" s="2"/>
      <c r="B27" s="2"/>
      <c r="C27" s="2" t="s">
        <v>47</v>
      </c>
      <c r="D27" s="2"/>
      <c r="E27" s="2"/>
      <c r="F27" s="20">
        <v>3415</v>
      </c>
    </row>
    <row r="28" spans="1:6" x14ac:dyDescent="0.25">
      <c r="A28" s="2"/>
      <c r="B28" s="2"/>
      <c r="C28" s="2" t="s">
        <v>48</v>
      </c>
      <c r="D28" s="2"/>
      <c r="E28" s="2"/>
      <c r="F28" s="20">
        <v>1577.49</v>
      </c>
    </row>
    <row r="29" spans="1:6" ht="15.75" thickBot="1" x14ac:dyDescent="0.3">
      <c r="A29" s="2"/>
      <c r="B29" s="2"/>
      <c r="C29" s="2" t="s">
        <v>49</v>
      </c>
      <c r="D29" s="2"/>
      <c r="E29" s="2"/>
      <c r="F29" s="21">
        <v>-4992.49</v>
      </c>
    </row>
    <row r="30" spans="1:6" ht="15.75" thickBot="1" x14ac:dyDescent="0.3">
      <c r="A30" s="2"/>
      <c r="B30" s="2" t="s">
        <v>50</v>
      </c>
      <c r="C30" s="2"/>
      <c r="D30" s="2"/>
      <c r="E30" s="2"/>
      <c r="F30" s="23">
        <f>ROUND(SUM(F26:F29),5)</f>
        <v>0</v>
      </c>
    </row>
    <row r="31" spans="1:6" s="9" customFormat="1" ht="12" thickBot="1" x14ac:dyDescent="0.25">
      <c r="A31" s="2" t="s">
        <v>51</v>
      </c>
      <c r="B31" s="2"/>
      <c r="C31" s="2"/>
      <c r="D31" s="2"/>
      <c r="E31" s="2"/>
      <c r="F31" s="24">
        <f>ROUND(F5+F25+F30,5)</f>
        <v>364188.85</v>
      </c>
    </row>
    <row r="32" spans="1:6" ht="15.75" thickTop="1" x14ac:dyDescent="0.25">
      <c r="A32" s="2" t="s">
        <v>52</v>
      </c>
      <c r="B32" s="2"/>
      <c r="C32" s="2"/>
      <c r="D32" s="2"/>
      <c r="E32" s="2"/>
      <c r="F32" s="20"/>
    </row>
    <row r="33" spans="1:6" x14ac:dyDescent="0.25">
      <c r="A33" s="2"/>
      <c r="B33" s="2" t="s">
        <v>53</v>
      </c>
      <c r="C33" s="2"/>
      <c r="D33" s="2"/>
      <c r="E33" s="2"/>
      <c r="F33" s="20"/>
    </row>
    <row r="34" spans="1:6" x14ac:dyDescent="0.25">
      <c r="A34" s="2"/>
      <c r="B34" s="2"/>
      <c r="C34" s="2" t="s">
        <v>54</v>
      </c>
      <c r="D34" s="2"/>
      <c r="E34" s="2"/>
      <c r="F34" s="20"/>
    </row>
    <row r="35" spans="1:6" ht="15.75" thickBot="1" x14ac:dyDescent="0.3">
      <c r="A35" s="2"/>
      <c r="B35" s="2"/>
      <c r="C35" s="2"/>
      <c r="D35" s="2" t="s">
        <v>55</v>
      </c>
      <c r="E35" s="2"/>
      <c r="F35" s="25">
        <v>14244.13</v>
      </c>
    </row>
    <row r="36" spans="1:6" x14ac:dyDescent="0.25">
      <c r="A36" s="2"/>
      <c r="B36" s="2"/>
      <c r="C36" s="2" t="s">
        <v>56</v>
      </c>
      <c r="D36" s="2"/>
      <c r="E36" s="2"/>
      <c r="F36" s="20">
        <f>ROUND(SUM(F34:F35),5)</f>
        <v>14244.13</v>
      </c>
    </row>
    <row r="37" spans="1:6" x14ac:dyDescent="0.25">
      <c r="A37" s="2"/>
      <c r="B37" s="2"/>
      <c r="C37" s="2" t="s">
        <v>57</v>
      </c>
      <c r="D37" s="2"/>
      <c r="E37" s="2"/>
      <c r="F37" s="20"/>
    </row>
    <row r="38" spans="1:6" x14ac:dyDescent="0.25">
      <c r="A38" s="2"/>
      <c r="B38" s="2"/>
      <c r="C38" s="2"/>
      <c r="D38" s="2" t="s">
        <v>55</v>
      </c>
      <c r="E38" s="2"/>
      <c r="F38" s="20">
        <v>555520.92000000004</v>
      </c>
    </row>
    <row r="39" spans="1:6" ht="15.75" thickBot="1" x14ac:dyDescent="0.3">
      <c r="A39" s="2"/>
      <c r="B39" s="2"/>
      <c r="C39" s="2"/>
      <c r="D39" s="2" t="s">
        <v>58</v>
      </c>
      <c r="E39" s="2"/>
      <c r="F39" s="25">
        <v>-40000</v>
      </c>
    </row>
    <row r="40" spans="1:6" x14ac:dyDescent="0.25">
      <c r="A40" s="2"/>
      <c r="B40" s="2"/>
      <c r="C40" s="2" t="s">
        <v>59</v>
      </c>
      <c r="D40" s="2"/>
      <c r="E40" s="2"/>
      <c r="F40" s="20">
        <f>ROUND(SUM(F37:F39),5)</f>
        <v>515520.92</v>
      </c>
    </row>
    <row r="41" spans="1:6" ht="15.75" thickBot="1" x14ac:dyDescent="0.3">
      <c r="A41" s="2"/>
      <c r="B41" s="2"/>
      <c r="C41" s="2" t="s">
        <v>32</v>
      </c>
      <c r="D41" s="2"/>
      <c r="E41" s="2"/>
      <c r="F41" s="21">
        <v>-165576.20000000001</v>
      </c>
    </row>
    <row r="42" spans="1:6" ht="15.75" thickBot="1" x14ac:dyDescent="0.3">
      <c r="A42" s="2"/>
      <c r="B42" s="2" t="s">
        <v>60</v>
      </c>
      <c r="C42" s="2"/>
      <c r="D42" s="2"/>
      <c r="E42" s="2"/>
      <c r="F42" s="23">
        <f>ROUND(F33+F36+SUM(F40:F41),5)</f>
        <v>364188.85</v>
      </c>
    </row>
    <row r="43" spans="1:6" s="9" customFormat="1" ht="12" thickBot="1" x14ac:dyDescent="0.25">
      <c r="A43" s="2" t="s">
        <v>61</v>
      </c>
      <c r="B43" s="2"/>
      <c r="C43" s="2"/>
      <c r="D43" s="2"/>
      <c r="E43" s="2"/>
      <c r="F43" s="24">
        <f>ROUND(F32+F42,5)</f>
        <v>364188.85</v>
      </c>
    </row>
    <row r="44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D90D-D510-429F-977B-5BDFD5DCF391}">
  <sheetPr codeName="Sheet2"/>
  <dimension ref="A1:E33"/>
  <sheetViews>
    <sheetView showGridLines="0" workbookViewId="0">
      <pane xSplit="4" ySplit="4" topLeftCell="E5" activePane="bottomRight" state="frozenSplit"/>
      <selection pane="topRight" activeCell="E1" sqref="E1"/>
      <selection pane="bottomLeft" activeCell="A5" sqref="A5"/>
      <selection pane="bottomRight" activeCell="E1" sqref="E1"/>
    </sheetView>
  </sheetViews>
  <sheetFormatPr defaultRowHeight="15" x14ac:dyDescent="0.25"/>
  <cols>
    <col min="1" max="3" width="3" style="18" customWidth="1"/>
    <col min="4" max="4" width="22" style="18" customWidth="1"/>
    <col min="5" max="5" width="11.5703125" style="19" bestFit="1" customWidth="1"/>
  </cols>
  <sheetData>
    <row r="1" spans="1:5" ht="15.75" x14ac:dyDescent="0.25">
      <c r="A1" s="10" t="s">
        <v>0</v>
      </c>
      <c r="B1" s="11"/>
      <c r="C1" s="11"/>
      <c r="D1" s="11"/>
      <c r="E1" s="26"/>
    </row>
    <row r="2" spans="1:5" ht="18" x14ac:dyDescent="0.25">
      <c r="A2" s="12" t="s">
        <v>33</v>
      </c>
      <c r="B2" s="11"/>
      <c r="C2" s="11"/>
      <c r="D2" s="11"/>
      <c r="E2" s="27"/>
    </row>
    <row r="3" spans="1:5" x14ac:dyDescent="0.25">
      <c r="A3" s="13" t="s">
        <v>34</v>
      </c>
      <c r="B3" s="11"/>
      <c r="C3" s="11"/>
      <c r="D3" s="11"/>
      <c r="E3" s="26"/>
    </row>
    <row r="4" spans="1:5" s="17" customFormat="1" ht="15.75" thickBot="1" x14ac:dyDescent="0.3">
      <c r="A4" s="14"/>
      <c r="B4" s="14"/>
      <c r="C4" s="14"/>
      <c r="D4" s="14"/>
      <c r="E4" s="15" t="s">
        <v>35</v>
      </c>
    </row>
    <row r="5" spans="1:5" ht="15.75" thickTop="1" x14ac:dyDescent="0.25">
      <c r="A5" s="2" t="s">
        <v>36</v>
      </c>
      <c r="B5" s="2"/>
      <c r="C5" s="2"/>
      <c r="D5" s="2"/>
      <c r="E5" s="20"/>
    </row>
    <row r="6" spans="1:5" x14ac:dyDescent="0.25">
      <c r="A6" s="2"/>
      <c r="B6" s="2" t="s">
        <v>37</v>
      </c>
      <c r="C6" s="2"/>
      <c r="D6" s="2"/>
      <c r="E6" s="20"/>
    </row>
    <row r="7" spans="1:5" x14ac:dyDescent="0.25">
      <c r="A7" s="2"/>
      <c r="B7" s="2"/>
      <c r="C7" s="2" t="s">
        <v>38</v>
      </c>
      <c r="D7" s="2"/>
      <c r="E7" s="20"/>
    </row>
    <row r="8" spans="1:5" x14ac:dyDescent="0.25">
      <c r="A8" s="2"/>
      <c r="B8" s="2"/>
      <c r="C8" s="2"/>
      <c r="D8" s="2" t="s">
        <v>39</v>
      </c>
      <c r="E8" s="20">
        <v>192685.21</v>
      </c>
    </row>
    <row r="9" spans="1:5" x14ac:dyDescent="0.25">
      <c r="A9" s="2"/>
      <c r="B9" s="2"/>
      <c r="C9" s="2"/>
      <c r="D9" s="2" t="s">
        <v>40</v>
      </c>
      <c r="E9" s="20">
        <v>7523</v>
      </c>
    </row>
    <row r="10" spans="1:5" x14ac:dyDescent="0.25">
      <c r="A10" s="2"/>
      <c r="B10" s="2"/>
      <c r="C10" s="2"/>
      <c r="D10" s="2" t="s">
        <v>41</v>
      </c>
      <c r="E10" s="20">
        <v>53468.38</v>
      </c>
    </row>
    <row r="11" spans="1:5" x14ac:dyDescent="0.25">
      <c r="A11" s="2"/>
      <c r="B11" s="2"/>
      <c r="C11" s="2"/>
      <c r="D11" s="2" t="s">
        <v>42</v>
      </c>
      <c r="E11" s="20">
        <v>169327.92</v>
      </c>
    </row>
    <row r="12" spans="1:5" ht="15.75" thickBot="1" x14ac:dyDescent="0.3">
      <c r="A12" s="2"/>
      <c r="B12" s="2"/>
      <c r="C12" s="2"/>
      <c r="D12" s="2" t="s">
        <v>43</v>
      </c>
      <c r="E12" s="21">
        <v>4021.1</v>
      </c>
    </row>
    <row r="13" spans="1:5" ht="15.75" thickBot="1" x14ac:dyDescent="0.3">
      <c r="A13" s="2"/>
      <c r="B13" s="2"/>
      <c r="C13" s="2" t="s">
        <v>44</v>
      </c>
      <c r="D13" s="2"/>
      <c r="E13" s="22">
        <f>ROUND(SUM(E7:E12),5)</f>
        <v>427025.61</v>
      </c>
    </row>
    <row r="14" spans="1:5" x14ac:dyDescent="0.25">
      <c r="A14" s="2"/>
      <c r="B14" s="2" t="s">
        <v>45</v>
      </c>
      <c r="C14" s="2"/>
      <c r="D14" s="2"/>
      <c r="E14" s="20">
        <f>ROUND(E6+E13,5)</f>
        <v>427025.61</v>
      </c>
    </row>
    <row r="15" spans="1:5" x14ac:dyDescent="0.25">
      <c r="A15" s="2"/>
      <c r="B15" s="2" t="s">
        <v>46</v>
      </c>
      <c r="C15" s="2"/>
      <c r="D15" s="2"/>
      <c r="E15" s="20"/>
    </row>
    <row r="16" spans="1:5" x14ac:dyDescent="0.25">
      <c r="A16" s="2"/>
      <c r="B16" s="2"/>
      <c r="C16" s="2" t="s">
        <v>47</v>
      </c>
      <c r="D16" s="2"/>
      <c r="E16" s="20">
        <v>3415</v>
      </c>
    </row>
    <row r="17" spans="1:5" x14ac:dyDescent="0.25">
      <c r="A17" s="2"/>
      <c r="B17" s="2"/>
      <c r="C17" s="2" t="s">
        <v>48</v>
      </c>
      <c r="D17" s="2"/>
      <c r="E17" s="20">
        <v>1577.49</v>
      </c>
    </row>
    <row r="18" spans="1:5" ht="15.75" thickBot="1" x14ac:dyDescent="0.3">
      <c r="A18" s="2"/>
      <c r="B18" s="2"/>
      <c r="C18" s="2" t="s">
        <v>49</v>
      </c>
      <c r="D18" s="2"/>
      <c r="E18" s="21">
        <v>-4992.49</v>
      </c>
    </row>
    <row r="19" spans="1:5" ht="15.75" thickBot="1" x14ac:dyDescent="0.3">
      <c r="A19" s="2"/>
      <c r="B19" s="2" t="s">
        <v>50</v>
      </c>
      <c r="C19" s="2"/>
      <c r="D19" s="2"/>
      <c r="E19" s="23">
        <f>ROUND(SUM(E15:E18),5)</f>
        <v>0</v>
      </c>
    </row>
    <row r="20" spans="1:5" s="9" customFormat="1" ht="12" thickBot="1" x14ac:dyDescent="0.25">
      <c r="A20" s="2" t="s">
        <v>51</v>
      </c>
      <c r="B20" s="2"/>
      <c r="C20" s="2"/>
      <c r="D20" s="2"/>
      <c r="E20" s="24">
        <f>ROUND(E5+E14+E19,5)</f>
        <v>427025.61</v>
      </c>
    </row>
    <row r="21" spans="1:5" ht="15.75" thickTop="1" x14ac:dyDescent="0.25">
      <c r="A21" s="2" t="s">
        <v>52</v>
      </c>
      <c r="B21" s="2"/>
      <c r="C21" s="2"/>
      <c r="D21" s="2"/>
      <c r="E21" s="20"/>
    </row>
    <row r="22" spans="1:5" x14ac:dyDescent="0.25">
      <c r="A22" s="2"/>
      <c r="B22" s="2" t="s">
        <v>53</v>
      </c>
      <c r="C22" s="2"/>
      <c r="D22" s="2"/>
      <c r="E22" s="20"/>
    </row>
    <row r="23" spans="1:5" x14ac:dyDescent="0.25">
      <c r="A23" s="2"/>
      <c r="B23" s="2"/>
      <c r="C23" s="2" t="s">
        <v>54</v>
      </c>
      <c r="D23" s="2"/>
      <c r="E23" s="20"/>
    </row>
    <row r="24" spans="1:5" ht="15.75" thickBot="1" x14ac:dyDescent="0.3">
      <c r="A24" s="2"/>
      <c r="B24" s="2"/>
      <c r="C24" s="2"/>
      <c r="D24" s="2" t="s">
        <v>55</v>
      </c>
      <c r="E24" s="25">
        <v>14244.13</v>
      </c>
    </row>
    <row r="25" spans="1:5" x14ac:dyDescent="0.25">
      <c r="A25" s="2"/>
      <c r="B25" s="2"/>
      <c r="C25" s="2" t="s">
        <v>56</v>
      </c>
      <c r="D25" s="2"/>
      <c r="E25" s="20">
        <f>ROUND(SUM(E23:E24),5)</f>
        <v>14244.13</v>
      </c>
    </row>
    <row r="26" spans="1:5" x14ac:dyDescent="0.25">
      <c r="A26" s="2"/>
      <c r="B26" s="2"/>
      <c r="C26" s="2" t="s">
        <v>57</v>
      </c>
      <c r="D26" s="2"/>
      <c r="E26" s="20"/>
    </row>
    <row r="27" spans="1:5" x14ac:dyDescent="0.25">
      <c r="A27" s="2"/>
      <c r="B27" s="2"/>
      <c r="C27" s="2"/>
      <c r="D27" s="2" t="s">
        <v>55</v>
      </c>
      <c r="E27" s="20">
        <v>555520.92000000004</v>
      </c>
    </row>
    <row r="28" spans="1:5" ht="15.75" thickBot="1" x14ac:dyDescent="0.3">
      <c r="A28" s="2"/>
      <c r="B28" s="2"/>
      <c r="C28" s="2"/>
      <c r="D28" s="2" t="s">
        <v>58</v>
      </c>
      <c r="E28" s="25">
        <v>-40000</v>
      </c>
    </row>
    <row r="29" spans="1:5" x14ac:dyDescent="0.25">
      <c r="A29" s="2"/>
      <c r="B29" s="2"/>
      <c r="C29" s="2" t="s">
        <v>59</v>
      </c>
      <c r="D29" s="2"/>
      <c r="E29" s="20">
        <f>ROUND(SUM(E26:E28),5)</f>
        <v>515520.92</v>
      </c>
    </row>
    <row r="30" spans="1:5" ht="15.75" thickBot="1" x14ac:dyDescent="0.3">
      <c r="A30" s="2"/>
      <c r="B30" s="2"/>
      <c r="C30" s="2" t="s">
        <v>32</v>
      </c>
      <c r="D30" s="2"/>
      <c r="E30" s="21">
        <v>-102739.44</v>
      </c>
    </row>
    <row r="31" spans="1:5" ht="15.75" thickBot="1" x14ac:dyDescent="0.3">
      <c r="A31" s="2"/>
      <c r="B31" s="2" t="s">
        <v>60</v>
      </c>
      <c r="C31" s="2"/>
      <c r="D31" s="2"/>
      <c r="E31" s="23">
        <f>ROUND(E22+E25+SUM(E29:E30),5)</f>
        <v>427025.61</v>
      </c>
    </row>
    <row r="32" spans="1:5" s="9" customFormat="1" ht="12" thickBot="1" x14ac:dyDescent="0.25">
      <c r="A32" s="2" t="s">
        <v>61</v>
      </c>
      <c r="B32" s="2"/>
      <c r="C32" s="2"/>
      <c r="D32" s="2"/>
      <c r="E32" s="24">
        <f>ROUND(E21+E31,5)</f>
        <v>427025.61</v>
      </c>
    </row>
    <row r="33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86B5-CE2E-4D21-9702-3CFA1EC3E87A}">
  <sheetPr codeName="Sheet1"/>
  <dimension ref="A1:P29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3" style="18" customWidth="1"/>
    <col min="5" max="5" width="25.140625" style="18" customWidth="1"/>
    <col min="6" max="6" width="9" style="19" bestFit="1" customWidth="1"/>
    <col min="7" max="7" width="2.28515625" style="19" customWidth="1"/>
    <col min="8" max="8" width="7.5703125" style="19" bestFit="1" customWidth="1"/>
    <col min="9" max="9" width="2.28515625" style="19" customWidth="1"/>
    <col min="10" max="10" width="9" style="19" bestFit="1" customWidth="1"/>
    <col min="11" max="11" width="2.28515625" style="19" customWidth="1"/>
    <col min="12" max="12" width="9.85546875" style="19" bestFit="1" customWidth="1"/>
    <col min="13" max="13" width="2.28515625" style="19" customWidth="1"/>
    <col min="14" max="14" width="8.42578125" style="19" bestFit="1" customWidth="1"/>
    <col min="15" max="15" width="2.28515625" style="19" customWidth="1"/>
    <col min="16" max="16" width="9.85546875" style="19" bestFit="1" customWidth="1"/>
  </cols>
  <sheetData>
    <row r="1" spans="1:16" ht="15.75" x14ac:dyDescent="0.25">
      <c r="A1" s="10" t="s">
        <v>0</v>
      </c>
      <c r="B1" s="11"/>
      <c r="C1" s="11"/>
      <c r="D1" s="11"/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" x14ac:dyDescent="0.25">
      <c r="A2" s="12" t="s">
        <v>1</v>
      </c>
      <c r="B2" s="11"/>
      <c r="C2" s="11"/>
      <c r="D2" s="11"/>
      <c r="E2" s="1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3" t="s">
        <v>2</v>
      </c>
      <c r="B3" s="11"/>
      <c r="C3" s="11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7" customFormat="1" ht="15.75" thickBot="1" x14ac:dyDescent="0.3">
      <c r="A4" s="14"/>
      <c r="B4" s="14"/>
      <c r="C4" s="14"/>
      <c r="D4" s="14"/>
      <c r="E4" s="14"/>
      <c r="F4" s="15" t="s">
        <v>3</v>
      </c>
      <c r="G4" s="16"/>
      <c r="H4" s="15" t="s">
        <v>4</v>
      </c>
      <c r="I4" s="16"/>
      <c r="J4" s="15" t="s">
        <v>5</v>
      </c>
      <c r="K4" s="16"/>
      <c r="L4" s="15" t="s">
        <v>6</v>
      </c>
      <c r="M4" s="16"/>
      <c r="N4" s="15" t="s">
        <v>7</v>
      </c>
      <c r="O4" s="16"/>
      <c r="P4" s="15" t="s">
        <v>8</v>
      </c>
    </row>
    <row r="5" spans="1:16" ht="15.75" thickTop="1" x14ac:dyDescent="0.25">
      <c r="A5" s="2"/>
      <c r="B5" s="2" t="s">
        <v>9</v>
      </c>
      <c r="C5" s="2"/>
      <c r="D5" s="2"/>
      <c r="E5" s="2"/>
      <c r="F5" s="3"/>
      <c r="G5" s="4"/>
      <c r="H5" s="3"/>
      <c r="I5" s="4"/>
      <c r="J5" s="3"/>
      <c r="K5" s="4"/>
      <c r="L5" s="3"/>
      <c r="M5" s="4"/>
      <c r="N5" s="3"/>
      <c r="O5" s="4"/>
      <c r="P5" s="3"/>
    </row>
    <row r="6" spans="1:16" x14ac:dyDescent="0.25">
      <c r="A6" s="2"/>
      <c r="B6" s="2"/>
      <c r="C6" s="2" t="s">
        <v>10</v>
      </c>
      <c r="D6" s="2"/>
      <c r="E6" s="2"/>
      <c r="F6" s="3"/>
      <c r="G6" s="4"/>
      <c r="H6" s="3"/>
      <c r="I6" s="4"/>
      <c r="J6" s="3"/>
      <c r="K6" s="4"/>
      <c r="L6" s="3"/>
      <c r="M6" s="4"/>
      <c r="N6" s="3"/>
      <c r="O6" s="4"/>
      <c r="P6" s="3"/>
    </row>
    <row r="7" spans="1:16" x14ac:dyDescent="0.25">
      <c r="A7" s="2"/>
      <c r="B7" s="2"/>
      <c r="C7" s="2"/>
      <c r="D7" s="2" t="s">
        <v>11</v>
      </c>
      <c r="E7" s="2"/>
      <c r="F7" s="3">
        <v>0.34</v>
      </c>
      <c r="G7" s="4"/>
      <c r="H7" s="3">
        <v>0</v>
      </c>
      <c r="I7" s="4"/>
      <c r="J7" s="3">
        <v>0</v>
      </c>
      <c r="K7" s="4"/>
      <c r="L7" s="3">
        <v>1.45</v>
      </c>
      <c r="M7" s="4"/>
      <c r="N7" s="3">
        <v>0</v>
      </c>
      <c r="O7" s="4"/>
      <c r="P7" s="3">
        <f>ROUND(SUM(F7:N7),5)</f>
        <v>1.79</v>
      </c>
    </row>
    <row r="8" spans="1:16" x14ac:dyDescent="0.25">
      <c r="A8" s="2"/>
      <c r="B8" s="2"/>
      <c r="C8" s="2"/>
      <c r="D8" s="2" t="s">
        <v>12</v>
      </c>
      <c r="E8" s="2"/>
      <c r="F8" s="3"/>
      <c r="G8" s="4"/>
      <c r="H8" s="3"/>
      <c r="I8" s="4"/>
      <c r="J8" s="3"/>
      <c r="K8" s="4"/>
      <c r="L8" s="3"/>
      <c r="M8" s="4"/>
      <c r="N8" s="3"/>
      <c r="O8" s="4"/>
      <c r="P8" s="3"/>
    </row>
    <row r="9" spans="1:16" x14ac:dyDescent="0.25">
      <c r="A9" s="2"/>
      <c r="B9" s="2"/>
      <c r="C9" s="2"/>
      <c r="D9" s="2"/>
      <c r="E9" s="2" t="s">
        <v>13</v>
      </c>
      <c r="F9" s="3">
        <v>-25626.2</v>
      </c>
      <c r="G9" s="4"/>
      <c r="H9" s="3">
        <v>-692.4</v>
      </c>
      <c r="I9" s="4"/>
      <c r="J9" s="3">
        <v>-8887.44</v>
      </c>
      <c r="K9" s="4"/>
      <c r="L9" s="3">
        <v>-70810.03</v>
      </c>
      <c r="M9" s="4"/>
      <c r="N9" s="3">
        <v>33141.120000000003</v>
      </c>
      <c r="O9" s="4"/>
      <c r="P9" s="3">
        <f t="shared" ref="P9:P16" si="0">ROUND(SUM(F9:N9),5)</f>
        <v>-72874.95</v>
      </c>
    </row>
    <row r="10" spans="1:16" x14ac:dyDescent="0.25">
      <c r="A10" s="2"/>
      <c r="B10" s="2"/>
      <c r="C10" s="2"/>
      <c r="D10" s="2"/>
      <c r="E10" s="2" t="s">
        <v>14</v>
      </c>
      <c r="F10" s="3">
        <v>0</v>
      </c>
      <c r="G10" s="4"/>
      <c r="H10" s="3">
        <v>0</v>
      </c>
      <c r="I10" s="4"/>
      <c r="J10" s="3">
        <v>0</v>
      </c>
      <c r="K10" s="4"/>
      <c r="L10" s="3">
        <v>0</v>
      </c>
      <c r="M10" s="4"/>
      <c r="N10" s="3">
        <v>-169.4</v>
      </c>
      <c r="O10" s="4"/>
      <c r="P10" s="3">
        <f t="shared" si="0"/>
        <v>-169.4</v>
      </c>
    </row>
    <row r="11" spans="1:16" x14ac:dyDescent="0.25">
      <c r="A11" s="2"/>
      <c r="B11" s="2"/>
      <c r="C11" s="2"/>
      <c r="D11" s="2"/>
      <c r="E11" s="2" t="s">
        <v>15</v>
      </c>
      <c r="F11" s="3">
        <v>-6411.97</v>
      </c>
      <c r="G11" s="4"/>
      <c r="H11" s="3">
        <v>1396.27</v>
      </c>
      <c r="I11" s="4"/>
      <c r="J11" s="3">
        <v>-4.13</v>
      </c>
      <c r="K11" s="4"/>
      <c r="L11" s="3">
        <v>-11447.9</v>
      </c>
      <c r="M11" s="4"/>
      <c r="N11" s="3">
        <v>4138.0600000000004</v>
      </c>
      <c r="O11" s="4"/>
      <c r="P11" s="3">
        <f t="shared" si="0"/>
        <v>-12329.67</v>
      </c>
    </row>
    <row r="12" spans="1:16" x14ac:dyDescent="0.25">
      <c r="A12" s="2"/>
      <c r="B12" s="2"/>
      <c r="C12" s="2"/>
      <c r="D12" s="2"/>
      <c r="E12" s="2" t="s">
        <v>16</v>
      </c>
      <c r="F12" s="3">
        <v>0</v>
      </c>
      <c r="G12" s="4"/>
      <c r="H12" s="3">
        <v>0</v>
      </c>
      <c r="I12" s="4"/>
      <c r="J12" s="3">
        <v>-1238.71</v>
      </c>
      <c r="K12" s="4"/>
      <c r="L12" s="3">
        <v>-32650.38</v>
      </c>
      <c r="M12" s="4"/>
      <c r="N12" s="3">
        <v>26528.67</v>
      </c>
      <c r="O12" s="4"/>
      <c r="P12" s="3">
        <f t="shared" si="0"/>
        <v>-7360.42</v>
      </c>
    </row>
    <row r="13" spans="1:16" ht="15.75" thickBot="1" x14ac:dyDescent="0.3">
      <c r="A13" s="2"/>
      <c r="B13" s="2"/>
      <c r="C13" s="2"/>
      <c r="D13" s="2"/>
      <c r="E13" s="2" t="s">
        <v>17</v>
      </c>
      <c r="F13" s="5">
        <v>-13330.73</v>
      </c>
      <c r="G13" s="4"/>
      <c r="H13" s="5">
        <v>9008.67</v>
      </c>
      <c r="I13" s="4"/>
      <c r="J13" s="5">
        <v>0</v>
      </c>
      <c r="K13" s="4"/>
      <c r="L13" s="5">
        <v>0</v>
      </c>
      <c r="M13" s="4"/>
      <c r="N13" s="5">
        <v>0</v>
      </c>
      <c r="O13" s="4"/>
      <c r="P13" s="5">
        <f t="shared" si="0"/>
        <v>-4322.0600000000004</v>
      </c>
    </row>
    <row r="14" spans="1:16" x14ac:dyDescent="0.25">
      <c r="A14" s="2"/>
      <c r="B14" s="2"/>
      <c r="C14" s="2"/>
      <c r="D14" s="2" t="s">
        <v>18</v>
      </c>
      <c r="E14" s="2"/>
      <c r="F14" s="3">
        <f>ROUND(SUM(F8:F13),5)</f>
        <v>-45368.9</v>
      </c>
      <c r="G14" s="4"/>
      <c r="H14" s="3">
        <f>ROUND(SUM(H8:H13),5)</f>
        <v>9712.5400000000009</v>
      </c>
      <c r="I14" s="4"/>
      <c r="J14" s="3">
        <f>ROUND(SUM(J8:J13),5)</f>
        <v>-10130.280000000001</v>
      </c>
      <c r="K14" s="4"/>
      <c r="L14" s="3">
        <f>ROUND(SUM(L8:L13),5)</f>
        <v>-114908.31</v>
      </c>
      <c r="M14" s="4"/>
      <c r="N14" s="3">
        <f>ROUND(SUM(N8:N13),5)</f>
        <v>63638.45</v>
      </c>
      <c r="O14" s="4"/>
      <c r="P14" s="3">
        <f t="shared" si="0"/>
        <v>-97056.5</v>
      </c>
    </row>
    <row r="15" spans="1:16" ht="15.75" thickBot="1" x14ac:dyDescent="0.3">
      <c r="A15" s="2"/>
      <c r="B15" s="2"/>
      <c r="C15" s="2"/>
      <c r="D15" s="2" t="s">
        <v>19</v>
      </c>
      <c r="E15" s="2"/>
      <c r="F15" s="5">
        <v>16.93</v>
      </c>
      <c r="G15" s="4"/>
      <c r="H15" s="5">
        <v>1.62</v>
      </c>
      <c r="I15" s="4"/>
      <c r="J15" s="5">
        <v>0.46</v>
      </c>
      <c r="K15" s="4"/>
      <c r="L15" s="5">
        <v>0.51</v>
      </c>
      <c r="M15" s="4"/>
      <c r="N15" s="5">
        <v>0.31</v>
      </c>
      <c r="O15" s="4"/>
      <c r="P15" s="5">
        <f t="shared" si="0"/>
        <v>19.829999999999998</v>
      </c>
    </row>
    <row r="16" spans="1:16" x14ac:dyDescent="0.25">
      <c r="A16" s="2"/>
      <c r="B16" s="2"/>
      <c r="C16" s="2" t="s">
        <v>20</v>
      </c>
      <c r="D16" s="2"/>
      <c r="E16" s="2"/>
      <c r="F16" s="3">
        <f>ROUND(SUM(F6:F7)+SUM(F14:F15),5)</f>
        <v>-45351.63</v>
      </c>
      <c r="G16" s="4"/>
      <c r="H16" s="3">
        <f>ROUND(SUM(H6:H7)+SUM(H14:H15),5)</f>
        <v>9714.16</v>
      </c>
      <c r="I16" s="4"/>
      <c r="J16" s="3">
        <f>ROUND(SUM(J6:J7)+SUM(J14:J15),5)</f>
        <v>-10129.82</v>
      </c>
      <c r="K16" s="4"/>
      <c r="L16" s="3">
        <f>ROUND(SUM(L6:L7)+SUM(L14:L15),5)</f>
        <v>-114906.35</v>
      </c>
      <c r="M16" s="4"/>
      <c r="N16" s="3">
        <f>ROUND(SUM(N6:N7)+SUM(N14:N15),5)</f>
        <v>63638.76</v>
      </c>
      <c r="O16" s="4"/>
      <c r="P16" s="3">
        <f t="shared" si="0"/>
        <v>-97034.880000000005</v>
      </c>
    </row>
    <row r="17" spans="1:16" x14ac:dyDescent="0.25">
      <c r="A17" s="2"/>
      <c r="B17" s="2"/>
      <c r="C17" s="2" t="s">
        <v>21</v>
      </c>
      <c r="D17" s="2"/>
      <c r="E17" s="2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</row>
    <row r="18" spans="1:16" x14ac:dyDescent="0.25">
      <c r="A18" s="2"/>
      <c r="B18" s="2"/>
      <c r="C18" s="2"/>
      <c r="D18" s="2" t="s">
        <v>22</v>
      </c>
      <c r="E18" s="2"/>
      <c r="F18" s="3">
        <v>63.02</v>
      </c>
      <c r="G18" s="4"/>
      <c r="H18" s="3">
        <v>50.33</v>
      </c>
      <c r="I18" s="4"/>
      <c r="J18" s="3">
        <v>50.63</v>
      </c>
      <c r="K18" s="4"/>
      <c r="L18" s="3">
        <v>62.68</v>
      </c>
      <c r="M18" s="4"/>
      <c r="N18" s="3">
        <v>62.36</v>
      </c>
      <c r="O18" s="4"/>
      <c r="P18" s="3">
        <f t="shared" ref="P18:P28" si="1">ROUND(SUM(F18:N18),5)</f>
        <v>289.02</v>
      </c>
    </row>
    <row r="19" spans="1:16" x14ac:dyDescent="0.25">
      <c r="A19" s="2"/>
      <c r="B19" s="2"/>
      <c r="C19" s="2"/>
      <c r="D19" s="2" t="s">
        <v>23</v>
      </c>
      <c r="E19" s="2"/>
      <c r="F19" s="3">
        <v>37.85</v>
      </c>
      <c r="G19" s="4"/>
      <c r="H19" s="3">
        <v>0</v>
      </c>
      <c r="I19" s="4"/>
      <c r="J19" s="3">
        <v>0</v>
      </c>
      <c r="K19" s="4"/>
      <c r="L19" s="3">
        <v>0</v>
      </c>
      <c r="M19" s="4"/>
      <c r="N19" s="3">
        <v>0</v>
      </c>
      <c r="O19" s="4"/>
      <c r="P19" s="3">
        <f t="shared" si="1"/>
        <v>37.85</v>
      </c>
    </row>
    <row r="20" spans="1:16" x14ac:dyDescent="0.25">
      <c r="A20" s="2"/>
      <c r="B20" s="2"/>
      <c r="C20" s="2"/>
      <c r="D20" s="2" t="s">
        <v>24</v>
      </c>
      <c r="E20" s="2"/>
      <c r="F20" s="3">
        <v>6.19</v>
      </c>
      <c r="G20" s="4"/>
      <c r="H20" s="3">
        <v>6.19</v>
      </c>
      <c r="I20" s="4"/>
      <c r="J20" s="3">
        <v>6.19</v>
      </c>
      <c r="K20" s="4"/>
      <c r="L20" s="3">
        <v>6.19</v>
      </c>
      <c r="M20" s="4"/>
      <c r="N20" s="3">
        <v>6.19</v>
      </c>
      <c r="O20" s="4"/>
      <c r="P20" s="3">
        <f t="shared" si="1"/>
        <v>30.95</v>
      </c>
    </row>
    <row r="21" spans="1:16" x14ac:dyDescent="0.25">
      <c r="A21" s="2"/>
      <c r="B21" s="2"/>
      <c r="C21" s="2"/>
      <c r="D21" s="2" t="s">
        <v>25</v>
      </c>
      <c r="E21" s="2"/>
      <c r="F21" s="3">
        <v>0</v>
      </c>
      <c r="G21" s="4"/>
      <c r="H21" s="3">
        <v>0</v>
      </c>
      <c r="I21" s="4"/>
      <c r="J21" s="3">
        <v>0</v>
      </c>
      <c r="K21" s="4"/>
      <c r="L21" s="3">
        <v>0</v>
      </c>
      <c r="M21" s="4"/>
      <c r="N21" s="3">
        <v>15.41</v>
      </c>
      <c r="O21" s="4"/>
      <c r="P21" s="3">
        <f t="shared" si="1"/>
        <v>15.41</v>
      </c>
    </row>
    <row r="22" spans="1:16" x14ac:dyDescent="0.25">
      <c r="A22" s="2"/>
      <c r="B22" s="2"/>
      <c r="C22" s="2"/>
      <c r="D22" s="2" t="s">
        <v>26</v>
      </c>
      <c r="E22" s="2"/>
      <c r="F22" s="3">
        <v>1185.48</v>
      </c>
      <c r="G22" s="4"/>
      <c r="H22" s="3">
        <v>1041.6600000000001</v>
      </c>
      <c r="I22" s="4"/>
      <c r="J22" s="3">
        <v>929.45</v>
      </c>
      <c r="K22" s="4"/>
      <c r="L22" s="3">
        <v>926.91</v>
      </c>
      <c r="M22" s="4"/>
      <c r="N22" s="3">
        <v>610.54999999999995</v>
      </c>
      <c r="O22" s="4"/>
      <c r="P22" s="3">
        <f t="shared" si="1"/>
        <v>4694.05</v>
      </c>
    </row>
    <row r="23" spans="1:16" x14ac:dyDescent="0.25">
      <c r="A23" s="2"/>
      <c r="B23" s="2"/>
      <c r="C23" s="2"/>
      <c r="D23" s="2" t="s">
        <v>27</v>
      </c>
      <c r="E23" s="2"/>
      <c r="F23" s="3">
        <v>99</v>
      </c>
      <c r="G23" s="4"/>
      <c r="H23" s="3">
        <v>99</v>
      </c>
      <c r="I23" s="4"/>
      <c r="J23" s="3">
        <v>99</v>
      </c>
      <c r="K23" s="4"/>
      <c r="L23" s="3">
        <v>99</v>
      </c>
      <c r="M23" s="4"/>
      <c r="N23" s="3">
        <v>99</v>
      </c>
      <c r="O23" s="4"/>
      <c r="P23" s="3">
        <f t="shared" si="1"/>
        <v>495</v>
      </c>
    </row>
    <row r="24" spans="1:16" x14ac:dyDescent="0.25">
      <c r="A24" s="2"/>
      <c r="B24" s="2"/>
      <c r="C24" s="2"/>
      <c r="D24" s="2" t="s">
        <v>28</v>
      </c>
      <c r="E24" s="2"/>
      <c r="F24" s="3">
        <v>8.32</v>
      </c>
      <c r="G24" s="4"/>
      <c r="H24" s="3">
        <v>8.4499999999999993</v>
      </c>
      <c r="I24" s="4"/>
      <c r="J24" s="3">
        <v>8.48</v>
      </c>
      <c r="K24" s="4"/>
      <c r="L24" s="3">
        <v>8.5399999999999991</v>
      </c>
      <c r="M24" s="4"/>
      <c r="N24" s="3">
        <v>8.49</v>
      </c>
      <c r="O24" s="4"/>
      <c r="P24" s="3">
        <f t="shared" si="1"/>
        <v>42.28</v>
      </c>
    </row>
    <row r="25" spans="1:16" ht="15.75" thickBot="1" x14ac:dyDescent="0.3">
      <c r="A25" s="2"/>
      <c r="B25" s="2"/>
      <c r="C25" s="2"/>
      <c r="D25" s="2" t="s">
        <v>29</v>
      </c>
      <c r="E25" s="2"/>
      <c r="F25" s="6">
        <v>100</v>
      </c>
      <c r="G25" s="4"/>
      <c r="H25" s="6">
        <v>0</v>
      </c>
      <c r="I25" s="4"/>
      <c r="J25" s="6">
        <v>0</v>
      </c>
      <c r="K25" s="4"/>
      <c r="L25" s="6">
        <v>0</v>
      </c>
      <c r="M25" s="4"/>
      <c r="N25" s="6">
        <v>0</v>
      </c>
      <c r="O25" s="4"/>
      <c r="P25" s="6">
        <f t="shared" si="1"/>
        <v>100</v>
      </c>
    </row>
    <row r="26" spans="1:16" ht="15.75" thickBot="1" x14ac:dyDescent="0.3">
      <c r="A26" s="2"/>
      <c r="B26" s="2"/>
      <c r="C26" s="2" t="s">
        <v>30</v>
      </c>
      <c r="D26" s="2"/>
      <c r="E26" s="2"/>
      <c r="F26" s="7">
        <f>ROUND(SUM(F17:F25),5)</f>
        <v>1499.86</v>
      </c>
      <c r="G26" s="4"/>
      <c r="H26" s="7">
        <f>ROUND(SUM(H17:H25),5)</f>
        <v>1205.6300000000001</v>
      </c>
      <c r="I26" s="4"/>
      <c r="J26" s="7">
        <f>ROUND(SUM(J17:J25),5)</f>
        <v>1093.75</v>
      </c>
      <c r="K26" s="4"/>
      <c r="L26" s="7">
        <f>ROUND(SUM(L17:L25),5)</f>
        <v>1103.32</v>
      </c>
      <c r="M26" s="4"/>
      <c r="N26" s="7">
        <f>ROUND(SUM(N17:N25),5)</f>
        <v>802</v>
      </c>
      <c r="O26" s="4"/>
      <c r="P26" s="7">
        <f t="shared" si="1"/>
        <v>5704.56</v>
      </c>
    </row>
    <row r="27" spans="1:16" ht="15.75" thickBot="1" x14ac:dyDescent="0.3">
      <c r="A27" s="2"/>
      <c r="B27" s="2" t="s">
        <v>31</v>
      </c>
      <c r="C27" s="2"/>
      <c r="D27" s="2"/>
      <c r="E27" s="2"/>
      <c r="F27" s="7">
        <f>ROUND(F5+F16-F26,5)</f>
        <v>-46851.49</v>
      </c>
      <c r="G27" s="4"/>
      <c r="H27" s="7">
        <f>ROUND(H5+H16-H26,5)</f>
        <v>8508.5300000000007</v>
      </c>
      <c r="I27" s="4"/>
      <c r="J27" s="7">
        <f>ROUND(J5+J16-J26,5)</f>
        <v>-11223.57</v>
      </c>
      <c r="K27" s="4"/>
      <c r="L27" s="7">
        <f>ROUND(L5+L16-L26,5)</f>
        <v>-116009.67</v>
      </c>
      <c r="M27" s="4"/>
      <c r="N27" s="7">
        <f>ROUND(N5+N16-N26,5)</f>
        <v>62836.76</v>
      </c>
      <c r="O27" s="4"/>
      <c r="P27" s="7">
        <f t="shared" si="1"/>
        <v>-102739.44</v>
      </c>
    </row>
    <row r="28" spans="1:16" s="9" customFormat="1" ht="12" thickBot="1" x14ac:dyDescent="0.25">
      <c r="A28" s="2" t="s">
        <v>32</v>
      </c>
      <c r="B28" s="2"/>
      <c r="C28" s="2"/>
      <c r="D28" s="2"/>
      <c r="E28" s="2"/>
      <c r="F28" s="8">
        <f>F27</f>
        <v>-46851.49</v>
      </c>
      <c r="G28" s="2"/>
      <c r="H28" s="8">
        <f>H27</f>
        <v>8508.5300000000007</v>
      </c>
      <c r="I28" s="2"/>
      <c r="J28" s="8">
        <f>J27</f>
        <v>-11223.57</v>
      </c>
      <c r="K28" s="2"/>
      <c r="L28" s="8">
        <f>L27</f>
        <v>-116009.67</v>
      </c>
      <c r="M28" s="2"/>
      <c r="N28" s="8">
        <f>N27</f>
        <v>62836.76</v>
      </c>
      <c r="O28" s="2"/>
      <c r="P28" s="8">
        <f t="shared" si="1"/>
        <v>-102739.44</v>
      </c>
    </row>
    <row r="29" spans="1:1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BS Jan</vt:lpstr>
      <vt:lpstr>BS Feb</vt:lpstr>
      <vt:lpstr>BS Mar</vt:lpstr>
      <vt:lpstr>BS Apr</vt:lpstr>
      <vt:lpstr>BS May</vt:lpstr>
      <vt:lpstr>P&amp;L 2024</vt:lpstr>
      <vt:lpstr>'BS Apr'!Print_Titles</vt:lpstr>
      <vt:lpstr>'BS Feb'!Print_Titles</vt:lpstr>
      <vt:lpstr>'BS Jan'!Print_Titles</vt:lpstr>
      <vt:lpstr>'BS Mar'!Print_Titles</vt:lpstr>
      <vt:lpstr>'BS May'!Print_Titles</vt:lpstr>
      <vt:lpstr>'P&amp;L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Serafin</dc:creator>
  <cp:lastModifiedBy>Lisa Serafin</cp:lastModifiedBy>
  <dcterms:created xsi:type="dcterms:W3CDTF">2024-06-11T22:09:32Z</dcterms:created>
  <dcterms:modified xsi:type="dcterms:W3CDTF">2024-06-11T22:15:40Z</dcterms:modified>
</cp:coreProperties>
</file>